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svst01\F16020\04.予算\R6\⑤R6_3月補正（負担金、施設措置費、物価高騰）\物価高騰関連\"/>
    </mc:Choice>
  </mc:AlternateContent>
  <bookViews>
    <workbookView xWindow="945" yWindow="0" windowWidth="13050" windowHeight="5025" tabRatio="688"/>
  </bookViews>
  <sheets>
    <sheet name="（はじめにお読みください）本申請書の使い方" sheetId="25" r:id="rId1"/>
    <sheet name="交付申請書" sheetId="20" r:id="rId2"/>
    <sheet name="個票1" sheetId="19" r:id="rId3"/>
    <sheet name="誓約書" sheetId="28" r:id="rId4"/>
    <sheet name="請求書 " sheetId="29" r:id="rId5"/>
    <sheet name="（提出不要）申請額一覧" sheetId="24" r:id="rId6"/>
  </sheets>
  <definedNames>
    <definedName name="_xlnm.Print_Area" localSheetId="0">'（はじめにお読みください）本申請書の使い方'!$A$1:$D$23</definedName>
    <definedName name="_xlnm.Print_Area" localSheetId="5">'（提出不要）申請額一覧'!$A$1:$O$33</definedName>
    <definedName name="_xlnm.Print_Area" localSheetId="2">個票1!$A$1:$AM$43</definedName>
    <definedName name="_xlnm.Print_Area" localSheetId="1">交付申請書!$A$1:$AB$44</definedName>
    <definedName name="_xlnm.Print_Area" localSheetId="4">'請求書 '!$A$1:$S$37</definedName>
    <definedName name="_xlnm.Print_Titles" localSheetId="5">'（提出不要）申請額一覧'!$3:$3</definedName>
    <definedName name="_xlnm.Print_Titles" localSheetId="1">交付申請書!$20:$20</definedName>
  </definedNames>
  <calcPr calcId="152511"/>
</workbook>
</file>

<file path=xl/calcChain.xml><?xml version="1.0" encoding="utf-8"?>
<calcChain xmlns="http://schemas.openxmlformats.org/spreadsheetml/2006/main">
  <c r="D15" i="19" l="1"/>
  <c r="H15" i="19" s="1"/>
  <c r="F17" i="19"/>
  <c r="F16" i="19"/>
  <c r="F15" i="19"/>
  <c r="D18" i="19"/>
  <c r="D17" i="19"/>
  <c r="D16" i="19"/>
  <c r="H16" i="19" s="1"/>
  <c r="P17" i="24"/>
  <c r="P25" i="24"/>
  <c r="P8" i="24"/>
  <c r="P6" i="24"/>
  <c r="P18" i="24"/>
  <c r="P32" i="24"/>
  <c r="P30" i="24"/>
  <c r="P4" i="24"/>
  <c r="P31" i="24"/>
  <c r="P5" i="24"/>
  <c r="P14" i="24"/>
  <c r="P10" i="24"/>
  <c r="P21" i="24"/>
  <c r="P23" i="24"/>
  <c r="P33" i="24"/>
  <c r="P7" i="24"/>
  <c r="P24" i="24"/>
  <c r="P12" i="24"/>
  <c r="P27" i="24"/>
  <c r="P29" i="24"/>
  <c r="P28" i="24"/>
  <c r="P19" i="24"/>
  <c r="P9" i="24"/>
  <c r="P13" i="24"/>
  <c r="P20" i="24"/>
  <c r="P26" i="24"/>
  <c r="P15" i="24"/>
  <c r="P16" i="24"/>
  <c r="P22" i="24"/>
  <c r="P11" i="24"/>
  <c r="G24" i="24" l="1"/>
  <c r="G16" i="24"/>
  <c r="G31" i="24"/>
  <c r="G23" i="24"/>
  <c r="G19" i="24"/>
  <c r="G15" i="24"/>
  <c r="G11" i="24"/>
  <c r="G7" i="24"/>
  <c r="G32" i="24"/>
  <c r="G20" i="24"/>
  <c r="G8" i="24"/>
  <c r="G27" i="24"/>
  <c r="G30" i="24"/>
  <c r="G26" i="24"/>
  <c r="G22" i="24"/>
  <c r="G18" i="24"/>
  <c r="G14" i="24"/>
  <c r="G10" i="24"/>
  <c r="G6" i="24"/>
  <c r="G28" i="24"/>
  <c r="G12" i="24"/>
  <c r="G33" i="24"/>
  <c r="G29" i="24"/>
  <c r="G25" i="24"/>
  <c r="G21" i="24"/>
  <c r="G17" i="24"/>
  <c r="G13" i="24"/>
  <c r="G9" i="24"/>
  <c r="G5" i="24"/>
  <c r="G4" i="24"/>
  <c r="L4" i="24"/>
  <c r="K4" i="24"/>
  <c r="M4" i="24"/>
  <c r="N4" i="24"/>
  <c r="J4" i="24"/>
  <c r="I4" i="24"/>
  <c r="L24" i="24"/>
  <c r="K24" i="24"/>
  <c r="N24" i="24"/>
  <c r="J24" i="24"/>
  <c r="M24" i="24"/>
  <c r="I24" i="24"/>
  <c r="L16" i="24"/>
  <c r="K16" i="24"/>
  <c r="N16" i="24"/>
  <c r="J16" i="24"/>
  <c r="M16" i="24"/>
  <c r="I16" i="24"/>
  <c r="N31" i="24"/>
  <c r="J31" i="24"/>
  <c r="M31" i="24"/>
  <c r="I31" i="24"/>
  <c r="L31" i="24"/>
  <c r="K31" i="24"/>
  <c r="N23" i="24"/>
  <c r="J23" i="24"/>
  <c r="M23" i="24"/>
  <c r="I23" i="24"/>
  <c r="L23" i="24"/>
  <c r="K23" i="24"/>
  <c r="N19" i="24"/>
  <c r="J19" i="24"/>
  <c r="M19" i="24"/>
  <c r="I19" i="24"/>
  <c r="L19" i="24"/>
  <c r="K19" i="24"/>
  <c r="N15" i="24"/>
  <c r="J15" i="24"/>
  <c r="M15" i="24"/>
  <c r="I15" i="24"/>
  <c r="L15" i="24"/>
  <c r="K15" i="24"/>
  <c r="N11" i="24"/>
  <c r="J11" i="24"/>
  <c r="M11" i="24"/>
  <c r="I11" i="24"/>
  <c r="L11" i="24"/>
  <c r="K11" i="24"/>
  <c r="N7" i="24"/>
  <c r="J7" i="24"/>
  <c r="M7" i="24"/>
  <c r="I7" i="24"/>
  <c r="L7" i="24"/>
  <c r="K7" i="24"/>
  <c r="L32" i="24"/>
  <c r="K32" i="24"/>
  <c r="N32" i="24"/>
  <c r="J32" i="24"/>
  <c r="M32" i="24"/>
  <c r="I32" i="24"/>
  <c r="L20" i="24"/>
  <c r="K20" i="24"/>
  <c r="N20" i="24"/>
  <c r="J20" i="24"/>
  <c r="M20" i="24"/>
  <c r="I20" i="24"/>
  <c r="L8" i="24"/>
  <c r="K8" i="24"/>
  <c r="N8" i="24"/>
  <c r="J8" i="24"/>
  <c r="M8" i="24"/>
  <c r="I8" i="24"/>
  <c r="N27" i="24"/>
  <c r="J27" i="24"/>
  <c r="M27" i="24"/>
  <c r="I27" i="24"/>
  <c r="L27" i="24"/>
  <c r="K27" i="24"/>
  <c r="L30" i="24"/>
  <c r="K30" i="24"/>
  <c r="N30" i="24"/>
  <c r="J30" i="24"/>
  <c r="M30" i="24"/>
  <c r="I30" i="24"/>
  <c r="L26" i="24"/>
  <c r="K26" i="24"/>
  <c r="N26" i="24"/>
  <c r="J26" i="24"/>
  <c r="M26" i="24"/>
  <c r="I26" i="24"/>
  <c r="L22" i="24"/>
  <c r="K22" i="24"/>
  <c r="N22" i="24"/>
  <c r="J22" i="24"/>
  <c r="M22" i="24"/>
  <c r="I22" i="24"/>
  <c r="L18" i="24"/>
  <c r="K18" i="24"/>
  <c r="N18" i="24"/>
  <c r="J18" i="24"/>
  <c r="M18" i="24"/>
  <c r="I18" i="24"/>
  <c r="L14" i="24"/>
  <c r="K14" i="24"/>
  <c r="N14" i="24"/>
  <c r="J14" i="24"/>
  <c r="M14" i="24"/>
  <c r="I14" i="24"/>
  <c r="L10" i="24"/>
  <c r="K10" i="24"/>
  <c r="N10" i="24"/>
  <c r="J10" i="24"/>
  <c r="M10" i="24"/>
  <c r="I10" i="24"/>
  <c r="L6" i="24"/>
  <c r="K6" i="24"/>
  <c r="M6" i="24"/>
  <c r="N6" i="24"/>
  <c r="J6" i="24"/>
  <c r="I6" i="24"/>
  <c r="L28" i="24"/>
  <c r="K28" i="24"/>
  <c r="N28" i="24"/>
  <c r="J28" i="24"/>
  <c r="M28" i="24"/>
  <c r="I28" i="24"/>
  <c r="L12" i="24"/>
  <c r="K12" i="24"/>
  <c r="N12" i="24"/>
  <c r="J12" i="24"/>
  <c r="M12" i="24"/>
  <c r="I12" i="24"/>
  <c r="N33" i="24"/>
  <c r="J33" i="24"/>
  <c r="M33" i="24"/>
  <c r="I33" i="24"/>
  <c r="L33" i="24"/>
  <c r="K33" i="24"/>
  <c r="N29" i="24"/>
  <c r="J29" i="24"/>
  <c r="M29" i="24"/>
  <c r="I29" i="24"/>
  <c r="L29" i="24"/>
  <c r="K29" i="24"/>
  <c r="N25" i="24"/>
  <c r="J25" i="24"/>
  <c r="M25" i="24"/>
  <c r="I25" i="24"/>
  <c r="L25" i="24"/>
  <c r="K25" i="24"/>
  <c r="N21" i="24"/>
  <c r="J21" i="24"/>
  <c r="M21" i="24"/>
  <c r="I21" i="24"/>
  <c r="L21" i="24"/>
  <c r="K21" i="24"/>
  <c r="N17" i="24"/>
  <c r="J17" i="24"/>
  <c r="M17" i="24"/>
  <c r="I17" i="24"/>
  <c r="L17" i="24"/>
  <c r="K17" i="24"/>
  <c r="N13" i="24"/>
  <c r="J13" i="24"/>
  <c r="M13" i="24"/>
  <c r="I13" i="24"/>
  <c r="L13" i="24"/>
  <c r="K13" i="24"/>
  <c r="N9" i="24"/>
  <c r="J9" i="24"/>
  <c r="M9" i="24"/>
  <c r="I9" i="24"/>
  <c r="L9" i="24"/>
  <c r="K9" i="24"/>
  <c r="N5" i="24"/>
  <c r="J5" i="24"/>
  <c r="K5" i="24"/>
  <c r="M5" i="24"/>
  <c r="I5" i="24"/>
  <c r="L5" i="24"/>
  <c r="P17" i="19"/>
  <c r="T17" i="19"/>
  <c r="H17" i="19"/>
  <c r="X17" i="19"/>
  <c r="L17" i="19"/>
  <c r="AB17" i="19"/>
  <c r="T16" i="19"/>
  <c r="X16" i="19"/>
  <c r="L16" i="19"/>
  <c r="AB16" i="19"/>
  <c r="P16" i="19"/>
  <c r="AP40" i="19"/>
  <c r="BQ4" i="19" l="1"/>
  <c r="J8" i="29" l="1"/>
  <c r="B4" i="24" l="1"/>
  <c r="B5" i="24"/>
  <c r="B6" i="24"/>
  <c r="B7" i="24"/>
  <c r="B8" i="24"/>
  <c r="B9" i="24"/>
  <c r="B10" i="24"/>
  <c r="B11" i="24"/>
  <c r="B12" i="24"/>
  <c r="B13" i="24"/>
  <c r="B14" i="24"/>
  <c r="B15" i="24"/>
  <c r="B16" i="24"/>
  <c r="B17" i="24"/>
  <c r="B18" i="24"/>
  <c r="B19" i="24"/>
  <c r="B20" i="24"/>
  <c r="B21" i="24"/>
  <c r="B22" i="24"/>
  <c r="B23" i="24"/>
  <c r="B24" i="24"/>
  <c r="B25" i="24"/>
  <c r="B26" i="24"/>
  <c r="B27" i="24"/>
  <c r="B28" i="24"/>
  <c r="B29" i="24"/>
  <c r="B30" i="24"/>
  <c r="B31" i="24"/>
  <c r="B32" i="24"/>
  <c r="B33" i="24"/>
  <c r="J7" i="29" l="1"/>
  <c r="N7" i="29"/>
  <c r="J6" i="29"/>
  <c r="J5" i="29"/>
  <c r="AK38" i="19" l="1"/>
  <c r="AI38" i="19"/>
  <c r="AH38" i="19"/>
  <c r="AF38" i="19"/>
  <c r="AD38" i="19"/>
  <c r="AA38" i="19"/>
  <c r="Z38" i="19"/>
  <c r="Y38" i="19"/>
  <c r="X38" i="19"/>
  <c r="U38" i="19"/>
  <c r="AK37" i="19"/>
  <c r="AI37" i="19"/>
  <c r="AH37" i="19"/>
  <c r="AF37" i="19"/>
  <c r="AD37" i="19"/>
  <c r="AA37" i="19"/>
  <c r="Z37" i="19"/>
  <c r="Y37" i="19"/>
  <c r="X37" i="19"/>
  <c r="U37" i="19"/>
  <c r="AK36" i="19"/>
  <c r="AI36" i="19"/>
  <c r="AH36" i="19"/>
  <c r="AF36" i="19"/>
  <c r="AD36" i="19"/>
  <c r="AA36" i="19"/>
  <c r="Z36" i="19"/>
  <c r="Y36" i="19"/>
  <c r="X36" i="19"/>
  <c r="U36" i="19"/>
  <c r="AK35" i="19"/>
  <c r="AI35" i="19"/>
  <c r="AH35" i="19"/>
  <c r="AF35" i="19"/>
  <c r="AD35" i="19"/>
  <c r="AA35" i="19"/>
  <c r="Z35" i="19"/>
  <c r="Y35" i="19"/>
  <c r="X35" i="19"/>
  <c r="U35" i="19"/>
  <c r="B38" i="19"/>
  <c r="B37" i="19"/>
  <c r="B36" i="19"/>
  <c r="B35" i="19"/>
  <c r="E38" i="19"/>
  <c r="E37" i="19"/>
  <c r="E36" i="19"/>
  <c r="E35" i="19"/>
  <c r="F38" i="19"/>
  <c r="F37" i="19"/>
  <c r="F36" i="19"/>
  <c r="F35" i="19"/>
  <c r="G38" i="19"/>
  <c r="G37" i="19"/>
  <c r="G36" i="19"/>
  <c r="G35" i="19"/>
  <c r="H38" i="19"/>
  <c r="H37" i="19"/>
  <c r="H36" i="19"/>
  <c r="H35" i="19"/>
  <c r="K38" i="19"/>
  <c r="K37" i="19"/>
  <c r="K36" i="19"/>
  <c r="K35" i="19"/>
  <c r="M38" i="19"/>
  <c r="M37" i="19"/>
  <c r="M36" i="19"/>
  <c r="M35" i="19"/>
  <c r="O38" i="19"/>
  <c r="O37" i="19"/>
  <c r="O36" i="19"/>
  <c r="O35" i="19"/>
  <c r="P38" i="19"/>
  <c r="P37" i="19"/>
  <c r="P36" i="19"/>
  <c r="P35" i="19"/>
  <c r="R38" i="19"/>
  <c r="R37" i="19"/>
  <c r="R36" i="19"/>
  <c r="R35" i="19"/>
  <c r="AK34" i="19" l="1"/>
  <c r="X34" i="19"/>
  <c r="AD34" i="19"/>
  <c r="Z34" i="19"/>
  <c r="AH34" i="19"/>
  <c r="P34" i="19"/>
  <c r="O34" i="19"/>
  <c r="M34" i="19"/>
  <c r="K34" i="19"/>
  <c r="H34" i="19"/>
  <c r="G34" i="19"/>
  <c r="F34" i="19"/>
  <c r="B34" i="19"/>
  <c r="U34" i="19"/>
  <c r="AA34" i="19"/>
  <c r="AI34" i="19"/>
  <c r="Y34" i="19"/>
  <c r="AF34" i="19"/>
  <c r="E34" i="19"/>
  <c r="R34" i="19"/>
  <c r="AJ5" i="19" l="1"/>
  <c r="X18" i="19" s="1"/>
  <c r="H18" i="19" l="1"/>
  <c r="P18" i="19"/>
  <c r="T18" i="19"/>
  <c r="L18" i="19"/>
  <c r="AB18" i="19"/>
  <c r="P15" i="19" l="1"/>
  <c r="L15" i="19"/>
  <c r="T15" i="19"/>
  <c r="AB15" i="19"/>
  <c r="X15" i="19"/>
  <c r="AF18" i="19"/>
  <c r="H19" i="19" l="1"/>
  <c r="P19" i="19"/>
  <c r="L19" i="19"/>
  <c r="X19" i="19"/>
  <c r="T19" i="19"/>
  <c r="AB19" i="19"/>
  <c r="AF15" i="19"/>
  <c r="AF17" i="19"/>
  <c r="AF16" i="19"/>
  <c r="AF19" i="19" l="1"/>
  <c r="AI12" i="19" s="1"/>
  <c r="D29" i="24" l="1"/>
  <c r="H29" i="24"/>
  <c r="F29" i="24"/>
  <c r="E29" i="24"/>
  <c r="C29" i="24"/>
  <c r="D25" i="24"/>
  <c r="H25" i="24"/>
  <c r="F25" i="24"/>
  <c r="C25" i="24"/>
  <c r="E25" i="24"/>
  <c r="D21" i="24"/>
  <c r="H21" i="24"/>
  <c r="F21" i="24"/>
  <c r="C21" i="24"/>
  <c r="E21" i="24"/>
  <c r="D17" i="24"/>
  <c r="C17" i="24"/>
  <c r="H17" i="24"/>
  <c r="F17" i="24"/>
  <c r="E17" i="24"/>
  <c r="D13" i="24"/>
  <c r="C13" i="24"/>
  <c r="H13" i="24"/>
  <c r="F13" i="24"/>
  <c r="E13" i="24"/>
  <c r="D32" i="24"/>
  <c r="H32" i="24"/>
  <c r="C32" i="24"/>
  <c r="F32" i="24"/>
  <c r="E32" i="24"/>
  <c r="D28" i="24"/>
  <c r="H28" i="24"/>
  <c r="F28" i="24"/>
  <c r="E28" i="24"/>
  <c r="C28" i="24"/>
  <c r="D24" i="24"/>
  <c r="C24" i="24"/>
  <c r="H24" i="24"/>
  <c r="F24" i="24"/>
  <c r="E24" i="24"/>
  <c r="D20" i="24"/>
  <c r="C20" i="24"/>
  <c r="H20" i="24"/>
  <c r="F20" i="24"/>
  <c r="E20" i="24"/>
  <c r="D16" i="24"/>
  <c r="C16" i="24"/>
  <c r="H16" i="24"/>
  <c r="F16" i="24"/>
  <c r="E16" i="24"/>
  <c r="D12" i="24"/>
  <c r="C12" i="24"/>
  <c r="H12" i="24"/>
  <c r="F12" i="24"/>
  <c r="E12" i="24"/>
  <c r="D23" i="24"/>
  <c r="H23" i="24"/>
  <c r="F23" i="24"/>
  <c r="C23" i="24"/>
  <c r="E23" i="24"/>
  <c r="D33" i="24"/>
  <c r="H33" i="24"/>
  <c r="E33" i="24"/>
  <c r="F33" i="24"/>
  <c r="C33" i="24"/>
  <c r="D31" i="24"/>
  <c r="H31" i="24"/>
  <c r="F31" i="24"/>
  <c r="C31" i="24"/>
  <c r="E31" i="24"/>
  <c r="D27" i="24"/>
  <c r="H27" i="24"/>
  <c r="F27" i="24"/>
  <c r="C27" i="24"/>
  <c r="E27" i="24"/>
  <c r="D19" i="24"/>
  <c r="H19" i="24"/>
  <c r="F19" i="24"/>
  <c r="C19" i="24"/>
  <c r="E19" i="24"/>
  <c r="D15" i="24"/>
  <c r="E15" i="24"/>
  <c r="C15" i="24"/>
  <c r="F15" i="24"/>
  <c r="H15" i="24"/>
  <c r="D11" i="24"/>
  <c r="H11" i="24"/>
  <c r="F11" i="24"/>
  <c r="C11" i="24"/>
  <c r="E11" i="24"/>
  <c r="D30" i="24"/>
  <c r="F30" i="24"/>
  <c r="H30" i="24"/>
  <c r="E30" i="24"/>
  <c r="C30" i="24"/>
  <c r="D26" i="24"/>
  <c r="F26" i="24"/>
  <c r="H26" i="24"/>
  <c r="C26" i="24"/>
  <c r="E26" i="24"/>
  <c r="D22" i="24"/>
  <c r="C22" i="24"/>
  <c r="H22" i="24"/>
  <c r="E22" i="24"/>
  <c r="F22" i="24"/>
  <c r="D18" i="24"/>
  <c r="C18" i="24"/>
  <c r="H18" i="24"/>
  <c r="E18" i="24"/>
  <c r="F18" i="24"/>
  <c r="D14" i="24"/>
  <c r="H14" i="24"/>
  <c r="C14" i="24"/>
  <c r="F14" i="24"/>
  <c r="E14" i="24"/>
  <c r="D10" i="24"/>
  <c r="C10" i="24"/>
  <c r="E10" i="24"/>
  <c r="F10" i="24"/>
  <c r="D9" i="24"/>
  <c r="C9" i="24"/>
  <c r="F9" i="24"/>
  <c r="E9" i="24"/>
  <c r="D8" i="24"/>
  <c r="C8" i="24"/>
  <c r="E8" i="24"/>
  <c r="F8" i="24"/>
  <c r="D7" i="24"/>
  <c r="F7" i="24"/>
  <c r="C7" i="24"/>
  <c r="E7" i="24"/>
  <c r="C6" i="24"/>
  <c r="E6" i="24"/>
  <c r="F6" i="24"/>
  <c r="D6" i="24"/>
  <c r="D5" i="24"/>
  <c r="E5" i="24"/>
  <c r="F5" i="24"/>
  <c r="C5" i="24"/>
  <c r="C4" i="24"/>
  <c r="D4" i="24"/>
  <c r="E4" i="24"/>
  <c r="F4" i="24"/>
  <c r="X27" i="20" l="1"/>
  <c r="T27" i="20"/>
  <c r="T21" i="20"/>
  <c r="X43" i="20"/>
  <c r="X41" i="20"/>
  <c r="X39" i="20"/>
  <c r="X37" i="20"/>
  <c r="X35" i="20"/>
  <c r="X33" i="20"/>
  <c r="X31" i="20"/>
  <c r="X29" i="20"/>
  <c r="X26" i="20"/>
  <c r="X24" i="20"/>
  <c r="X22" i="20"/>
  <c r="T36" i="20"/>
  <c r="T30" i="20"/>
  <c r="T23" i="20"/>
  <c r="T43" i="20"/>
  <c r="T41" i="20"/>
  <c r="T39" i="20"/>
  <c r="T37" i="20"/>
  <c r="T35" i="20"/>
  <c r="T33" i="20"/>
  <c r="T31" i="20"/>
  <c r="T29" i="20"/>
  <c r="T26" i="20"/>
  <c r="T24" i="20"/>
  <c r="T22" i="20"/>
  <c r="T42" i="20"/>
  <c r="T38" i="20"/>
  <c r="T32" i="20"/>
  <c r="T25" i="20"/>
  <c r="X42" i="20"/>
  <c r="X40" i="20"/>
  <c r="X38" i="20"/>
  <c r="X36" i="20"/>
  <c r="X34" i="20"/>
  <c r="X32" i="20"/>
  <c r="X30" i="20"/>
  <c r="X28" i="20"/>
  <c r="X25" i="20"/>
  <c r="X23" i="20"/>
  <c r="X21" i="20"/>
  <c r="T40" i="20"/>
  <c r="T34" i="20"/>
  <c r="T28" i="20"/>
  <c r="H10" i="24"/>
  <c r="H9" i="24"/>
  <c r="H8" i="24"/>
  <c r="H7" i="24"/>
  <c r="H6" i="24"/>
  <c r="H5" i="24"/>
  <c r="H4" i="24"/>
  <c r="T44" i="20" l="1"/>
  <c r="X44" i="20"/>
  <c r="H19" i="29" s="1"/>
</calcChain>
</file>

<file path=xl/comments1.xml><?xml version="1.0" encoding="utf-8"?>
<comments xmlns="http://schemas.openxmlformats.org/spreadsheetml/2006/main">
  <authors>
    <author>mieken</author>
    <author>鈴鹿市</author>
  </authors>
  <commentList>
    <comment ref="AB1" authorId="0" shapeId="0">
      <text>
        <r>
          <rPr>
            <b/>
            <sz val="16"/>
            <color indexed="10"/>
            <rFont val="ＭＳ Ｐゴシック"/>
            <family val="3"/>
            <charset val="128"/>
          </rPr>
          <t>黄色のセルのみ入力してください。</t>
        </r>
      </text>
    </comment>
    <comment ref="Z2" authorId="1" shapeId="0">
      <text>
        <r>
          <rPr>
            <b/>
            <sz val="12"/>
            <color indexed="10"/>
            <rFont val="ＭＳ Ｐゴシック"/>
            <family val="3"/>
            <charset val="128"/>
          </rPr>
          <t>令和７年４月１日(火)から令和７年６月30日(月)までの日付で申請してください。</t>
        </r>
      </text>
    </comment>
    <comment ref="E10" authorId="0" shapeId="0">
      <text>
        <r>
          <rPr>
            <b/>
            <sz val="12"/>
            <color indexed="10"/>
            <rFont val="ＭＳ Ｐゴシック"/>
            <family val="3"/>
            <charset val="128"/>
          </rPr>
          <t>フリガナは必ず入力してください。</t>
        </r>
      </text>
    </comment>
    <comment ref="E11" authorId="0" shapeId="0">
      <text>
        <r>
          <rPr>
            <b/>
            <sz val="12"/>
            <color indexed="10"/>
            <rFont val="ＭＳ Ｐゴシック"/>
            <family val="3"/>
            <charset val="128"/>
          </rPr>
          <t>・法人名を入力してください。
※法人で対象事業所分をすべて取りまとめ申請してください。
※同一法人から２回目以降の申請があっても受付しません。</t>
        </r>
      </text>
    </comment>
    <comment ref="E13" authorId="0" shapeId="0">
      <text>
        <r>
          <rPr>
            <b/>
            <sz val="12"/>
            <color indexed="10"/>
            <rFont val="ＭＳ Ｐゴシック"/>
            <family val="3"/>
            <charset val="128"/>
          </rPr>
          <t>・法人の所在地を入力してください。</t>
        </r>
      </text>
    </comment>
  </commentList>
</comments>
</file>

<file path=xl/comments2.xml><?xml version="1.0" encoding="utf-8"?>
<comments xmlns="http://schemas.openxmlformats.org/spreadsheetml/2006/main">
  <authors>
    <author>mieken</author>
    <author>鈴鹿市</author>
    <author>老健局振興課 予算係(shinkou-yosan)</author>
  </authors>
  <commentList>
    <comment ref="AM1" authorId="0" shapeId="0">
      <text>
        <r>
          <rPr>
            <b/>
            <sz val="14"/>
            <color indexed="10"/>
            <rFont val="ＭＳ Ｐゴシック"/>
            <family val="3"/>
            <charset val="128"/>
          </rPr>
          <t>黄色のセルのみ入力（選択）してください。</t>
        </r>
        <r>
          <rPr>
            <sz val="9"/>
            <color indexed="81"/>
            <rFont val="MS P ゴシック"/>
            <family val="2"/>
          </rPr>
          <t xml:space="preserve">
</t>
        </r>
      </text>
    </comment>
    <comment ref="L4" authorId="1" shapeId="0">
      <text>
        <r>
          <rPr>
            <b/>
            <sz val="14"/>
            <color indexed="10"/>
            <rFont val="ＭＳ Ｐゴシック"/>
            <family val="3"/>
            <charset val="128"/>
          </rPr>
          <t>施設・事業所の名称は、指定を受けた正式名称で入力してください。</t>
        </r>
      </text>
    </comment>
    <comment ref="AG4" authorId="0" shapeId="0">
      <text>
        <r>
          <rPr>
            <b/>
            <sz val="12"/>
            <color indexed="81"/>
            <rFont val="ＭＳ Ｐゴシック"/>
            <family val="3"/>
            <charset val="128"/>
          </rPr>
          <t>介護保険事業所番号がない養護老人ホーム・軽費老人ホームは入力不要です。</t>
        </r>
      </text>
    </comment>
    <comment ref="L5" authorId="1" shapeId="0">
      <text>
        <r>
          <rPr>
            <b/>
            <sz val="12"/>
            <color indexed="81"/>
            <rFont val="ＭＳ Ｐゴシック"/>
            <family val="3"/>
            <charset val="128"/>
            <scheme val="minor"/>
          </rPr>
          <t>介護老人保健施設の通所リハビリテーション事業所は、交付申請の対象です。</t>
        </r>
      </text>
    </comment>
    <comment ref="AE5" authorId="2" shapeId="0">
      <text>
        <r>
          <rPr>
            <b/>
            <sz val="12"/>
            <color indexed="8"/>
            <rFont val="ＭＳ Ｐゴシック"/>
            <family val="3"/>
            <charset val="128"/>
          </rPr>
          <t>定員は</t>
        </r>
        <r>
          <rPr>
            <b/>
            <sz val="12"/>
            <color indexed="10"/>
            <rFont val="ＭＳ Ｐゴシック"/>
            <family val="3"/>
            <charset val="128"/>
          </rPr>
          <t>令和６年10月１日時点における指定を受けた定員数</t>
        </r>
        <r>
          <rPr>
            <b/>
            <sz val="12"/>
            <color indexed="8"/>
            <rFont val="ＭＳ Ｐゴシック"/>
            <family val="3"/>
            <charset val="128"/>
          </rPr>
          <t>を記入してください。（令和６年10月１日時点で指定を受けていない場合は、指定日時点で記入してください）
※ 訪問系の介護サービス事業所は入力不要です。
※ 空床型の短期入所生活介護の定員は除外です。</t>
        </r>
      </text>
    </comment>
    <comment ref="AJ5" authorId="0" shapeId="0">
      <text>
        <r>
          <rPr>
            <b/>
            <sz val="12"/>
            <color indexed="81"/>
            <rFont val="ＭＳ Ｐゴシック"/>
            <family val="3"/>
            <charset val="128"/>
          </rPr>
          <t>車両の所有台数は、車両のナンバー等を入力すると自動で表示されます。</t>
        </r>
      </text>
    </comment>
    <comment ref="AC12" authorId="1" shapeId="0">
      <text>
        <r>
          <rPr>
            <b/>
            <sz val="12"/>
            <color indexed="81"/>
            <rFont val="ＭＳ Ｐゴシック"/>
            <family val="3"/>
            <charset val="128"/>
          </rPr>
          <t>食材費に関しては、入所系サービス及び通所系サービス、且つ食材費の負担がある事業所のみ申請することができます。
※訪問型サービスは申請できません。</t>
        </r>
      </text>
    </comment>
    <comment ref="AI12" authorId="2" shapeId="0">
      <text>
        <r>
          <rPr>
            <b/>
            <sz val="12"/>
            <color indexed="10"/>
            <rFont val="ＭＳ Ｐゴシック"/>
            <family val="3"/>
            <charset val="128"/>
          </rPr>
          <t>1,000円未満切り捨て</t>
        </r>
        <r>
          <rPr>
            <b/>
            <sz val="12"/>
            <color indexed="8"/>
            <rFont val="ＭＳ Ｐゴシック"/>
            <family val="3"/>
            <charset val="128"/>
          </rPr>
          <t>になります。</t>
        </r>
        <r>
          <rPr>
            <b/>
            <sz val="12"/>
            <color indexed="10"/>
            <rFont val="ＭＳ Ｐゴシック"/>
            <family val="3"/>
            <charset val="128"/>
          </rPr>
          <t xml:space="preserve">
</t>
        </r>
        <r>
          <rPr>
            <b/>
            <sz val="12"/>
            <color indexed="81"/>
            <rFont val="ＭＳ Ｐゴシック"/>
            <family val="3"/>
            <charset val="128"/>
          </rPr>
          <t xml:space="preserve">※ </t>
        </r>
        <r>
          <rPr>
            <b/>
            <sz val="12"/>
            <color indexed="8"/>
            <rFont val="ＭＳ Ｐゴシック"/>
            <family val="3"/>
            <charset val="128"/>
          </rPr>
          <t>申請額が1,000円未満の場合は、申請できません。</t>
        </r>
      </text>
    </comment>
    <comment ref="AE21" authorId="1" shapeId="0">
      <text>
        <r>
          <rPr>
            <b/>
            <sz val="12"/>
            <color indexed="81"/>
            <rFont val="ＭＳ Ｐゴシック"/>
            <family val="3"/>
            <charset val="128"/>
          </rPr>
          <t>車両は</t>
        </r>
        <r>
          <rPr>
            <b/>
            <sz val="12"/>
            <color indexed="10"/>
            <rFont val="ＭＳ Ｐゴシック"/>
            <family val="3"/>
            <charset val="128"/>
          </rPr>
          <t>令和６年10月１日時点における車両</t>
        </r>
        <r>
          <rPr>
            <b/>
            <sz val="12"/>
            <color indexed="81"/>
            <rFont val="ＭＳ Ｐゴシック"/>
            <family val="3"/>
            <charset val="128"/>
          </rPr>
          <t>を記入してください。また、令和６年10月１日時点で指定を受けていない場合は、</t>
        </r>
        <r>
          <rPr>
            <b/>
            <sz val="12"/>
            <color indexed="10"/>
            <rFont val="ＭＳ Ｐゴシック"/>
            <family val="3"/>
            <charset val="128"/>
          </rPr>
          <t>指定日時点の車両</t>
        </r>
        <r>
          <rPr>
            <b/>
            <sz val="12"/>
            <color indexed="81"/>
            <rFont val="ＭＳ Ｐゴシック"/>
            <family val="3"/>
            <charset val="128"/>
          </rPr>
          <t>を記入してください。
※令和６年10月２日以降あるいは指定日の翌日以降に購入した車両については、交付の対象外です。
※複数の施設・事業所において共用している車両については、最も使用時間が長い施設・事業所の経費として申請してください。（同じ車両を複数の個票に記載しないでください）</t>
        </r>
      </text>
    </comment>
    <comment ref="A40" authorId="2" shapeId="0">
      <text>
        <r>
          <rPr>
            <b/>
            <sz val="12"/>
            <color indexed="10"/>
            <rFont val="ＭＳ Ｐゴシック"/>
            <family val="3"/>
            <charset val="128"/>
          </rPr>
          <t>全ての項目を確認し、該当するものに○</t>
        </r>
        <r>
          <rPr>
            <b/>
            <sz val="12"/>
            <color indexed="8"/>
            <rFont val="ＭＳ Ｐゴシック"/>
            <family val="3"/>
            <charset val="128"/>
          </rPr>
          <t>をつけてください。</t>
        </r>
      </text>
    </comment>
    <comment ref="AP40" authorId="2" shapeId="0">
      <text>
        <r>
          <rPr>
            <b/>
            <sz val="12"/>
            <color indexed="10"/>
            <rFont val="ＭＳ Ｐゴシック"/>
            <family val="3"/>
            <charset val="128"/>
          </rPr>
          <t>「NG」の場合は申請できません。</t>
        </r>
      </text>
    </comment>
  </commentList>
</comments>
</file>

<file path=xl/comments3.xml><?xml version="1.0" encoding="utf-8"?>
<comments xmlns="http://schemas.openxmlformats.org/spreadsheetml/2006/main">
  <authors>
    <author>mieken</author>
    <author>鈴鹿市</author>
  </authors>
  <commentList>
    <comment ref="M1" authorId="0" shapeId="0">
      <text>
        <r>
          <rPr>
            <b/>
            <sz val="16"/>
            <color indexed="10"/>
            <rFont val="ＭＳ Ｐゴシック"/>
            <family val="3"/>
            <charset val="128"/>
          </rPr>
          <t>黄色のセルのみ入力してください。</t>
        </r>
      </text>
    </comment>
    <comment ref="M2" authorId="1" shapeId="0">
      <text>
        <r>
          <rPr>
            <b/>
            <sz val="14"/>
            <color indexed="10"/>
            <rFont val="ＭＳ Ｐゴシック"/>
            <family val="3"/>
            <charset val="128"/>
          </rPr>
          <t>１法人につき１枚の提出です。</t>
        </r>
      </text>
    </comment>
    <comment ref="H21" authorId="1" shapeId="0">
      <text>
        <r>
          <rPr>
            <b/>
            <sz val="14"/>
            <color indexed="10"/>
            <rFont val="ＭＳ Ｐゴシック"/>
            <family val="3"/>
            <charset val="128"/>
          </rPr>
          <t>法人所在地
法人名
法人代表職名
法人代表者
を記入してください。</t>
        </r>
      </text>
    </comment>
  </commentList>
</comments>
</file>

<file path=xl/comments4.xml><?xml version="1.0" encoding="utf-8"?>
<comments xmlns="http://schemas.openxmlformats.org/spreadsheetml/2006/main">
  <authors>
    <author>mieken</author>
    <author>鈴鹿市</author>
  </authors>
  <commentList>
    <comment ref="S1" authorId="0" shapeId="0">
      <text>
        <r>
          <rPr>
            <b/>
            <sz val="16"/>
            <color indexed="10"/>
            <rFont val="ＭＳ Ｐゴシック"/>
            <family val="3"/>
            <charset val="128"/>
          </rPr>
          <t>黄色のセルのみ入力してください。</t>
        </r>
      </text>
    </comment>
    <comment ref="C24" authorId="0" shapeId="0">
      <text>
        <r>
          <rPr>
            <b/>
            <sz val="14"/>
            <color indexed="10"/>
            <rFont val="ＭＳ Ｐゴシック"/>
            <family val="3"/>
            <charset val="128"/>
          </rPr>
          <t>法人名義の通帳を確認のうえ、口座情報を正しく入力してください。</t>
        </r>
      </text>
    </comment>
    <comment ref="H26" authorId="0" shapeId="0">
      <text>
        <r>
          <rPr>
            <b/>
            <sz val="14"/>
            <color indexed="10"/>
            <rFont val="ＭＳ Ｐゴシック"/>
            <family val="3"/>
            <charset val="128"/>
          </rPr>
          <t>４桁の数字からなる金融機関コードを半角数字で入力してください。</t>
        </r>
      </text>
    </comment>
    <comment ref="H28" authorId="0" shapeId="0">
      <text>
        <r>
          <rPr>
            <b/>
            <sz val="14"/>
            <color indexed="10"/>
            <rFont val="ＭＳ Ｐゴシック"/>
            <family val="3"/>
            <charset val="128"/>
          </rPr>
          <t>３桁の数字からなる支店名コードを半角数字で入力してください。</t>
        </r>
      </text>
    </comment>
    <comment ref="H29" authorId="1" shapeId="0">
      <text>
        <r>
          <rPr>
            <b/>
            <sz val="14"/>
            <color indexed="10"/>
            <rFont val="ＭＳ Ｐゴシック"/>
            <family val="3"/>
            <charset val="128"/>
          </rPr>
          <t>「普通・当座・その他」等口座種別を入力してください。</t>
        </r>
      </text>
    </comment>
    <comment ref="H32" authorId="0" shapeId="0">
      <text>
        <r>
          <rPr>
            <b/>
            <sz val="14"/>
            <color indexed="10"/>
            <rFont val="ＭＳ Ｐゴシック"/>
            <family val="3"/>
            <charset val="128"/>
          </rPr>
          <t>半角カタカナで入力してください</t>
        </r>
        <r>
          <rPr>
            <b/>
            <sz val="12"/>
            <color indexed="10"/>
            <rFont val="ＭＳ Ｐゴシック"/>
            <family val="3"/>
            <charset val="128"/>
          </rPr>
          <t>。</t>
        </r>
      </text>
    </comment>
  </commentList>
</comments>
</file>

<file path=xl/comments5.xml><?xml version="1.0" encoding="utf-8"?>
<comments xmlns="http://schemas.openxmlformats.org/spreadsheetml/2006/main">
  <authors>
    <author>鈴鹿市</author>
    <author>mieken</author>
    <author>老健局振興課 予算係(shinkou-yosan)</author>
  </authors>
  <commentList>
    <comment ref="N1" authorId="0" shapeId="0">
      <text>
        <r>
          <rPr>
            <b/>
            <sz val="18"/>
            <color indexed="10"/>
            <rFont val="ＭＳ Ｐゴシック"/>
            <family val="3"/>
            <charset val="128"/>
          </rPr>
          <t>このシートは削除しないでください。</t>
        </r>
      </text>
    </comment>
    <comment ref="D2" authorId="1" shapeId="0">
      <text>
        <r>
          <rPr>
            <b/>
            <sz val="18"/>
            <color indexed="10"/>
            <rFont val="ＭＳ Ｐゴシック"/>
            <family val="3"/>
            <charset val="128"/>
          </rPr>
          <t>※このシートは提出不要です。確認に利用してください。</t>
        </r>
      </text>
    </comment>
    <comment ref="P4" authorId="2" shapeId="0">
      <text>
        <r>
          <rPr>
            <b/>
            <sz val="12"/>
            <color indexed="10"/>
            <rFont val="ＭＳ Ｐゴシック"/>
            <family val="3"/>
            <charset val="128"/>
          </rPr>
          <t>こちらのセルに、
「申請可」
と表示されれば、左側の各項目に個票記載事項が転記されます。</t>
        </r>
      </text>
    </comment>
  </commentList>
</comments>
</file>

<file path=xl/sharedStrings.xml><?xml version="1.0" encoding="utf-8"?>
<sst xmlns="http://schemas.openxmlformats.org/spreadsheetml/2006/main" count="312" uniqueCount="176">
  <si>
    <t>フリガナ</t>
    <phoneticPr fontId="3"/>
  </si>
  <si>
    <t>日</t>
    <rPh sb="0" eb="1">
      <t>ニチ</t>
    </rPh>
    <phoneticPr fontId="3"/>
  </si>
  <si>
    <t>月</t>
    <rPh sb="0" eb="1">
      <t>ゲツ</t>
    </rPh>
    <phoneticPr fontId="3"/>
  </si>
  <si>
    <t>年</t>
    <rPh sb="0" eb="1">
      <t>ネン</t>
    </rPh>
    <phoneticPr fontId="3"/>
  </si>
  <si>
    <t>フリガナ</t>
    <phoneticPr fontId="3"/>
  </si>
  <si>
    <t>名　　称</t>
    <rPh sb="0" eb="1">
      <t>ナ</t>
    </rPh>
    <rPh sb="3" eb="4">
      <t>ショウ</t>
    </rPh>
    <phoneticPr fontId="3"/>
  </si>
  <si>
    <t>（郵便番号</t>
    <rPh sb="1" eb="3">
      <t>ユウビン</t>
    </rPh>
    <rPh sb="3" eb="5">
      <t>バンゴウ</t>
    </rPh>
    <phoneticPr fontId="3"/>
  </si>
  <si>
    <t>‐</t>
    <phoneticPr fontId="3"/>
  </si>
  <si>
    <t>）</t>
    <phoneticPr fontId="3"/>
  </si>
  <si>
    <t>連絡先</t>
    <rPh sb="0" eb="3">
      <t>レンラクサキ</t>
    </rPh>
    <phoneticPr fontId="3"/>
  </si>
  <si>
    <t>電話番号</t>
    <rPh sb="0" eb="2">
      <t>デンワ</t>
    </rPh>
    <rPh sb="2" eb="4">
      <t>バンゴウ</t>
    </rPh>
    <phoneticPr fontId="3"/>
  </si>
  <si>
    <t>代表者の職・氏名</t>
    <rPh sb="0" eb="3">
      <t>ダイヒョウシャ</t>
    </rPh>
    <rPh sb="4" eb="5">
      <t>ショク</t>
    </rPh>
    <rPh sb="6" eb="8">
      <t>シメイ</t>
    </rPh>
    <phoneticPr fontId="3"/>
  </si>
  <si>
    <t>職　　名</t>
    <rPh sb="0" eb="1">
      <t>ショク</t>
    </rPh>
    <rPh sb="3" eb="4">
      <t>ナ</t>
    </rPh>
    <phoneticPr fontId="3"/>
  </si>
  <si>
    <t>氏　　名</t>
    <rPh sb="0" eb="1">
      <t>シ</t>
    </rPh>
    <rPh sb="3" eb="4">
      <t>ナ</t>
    </rPh>
    <phoneticPr fontId="3"/>
  </si>
  <si>
    <t>申請に関する担当者</t>
    <rPh sb="0" eb="2">
      <t>シンセイ</t>
    </rPh>
    <rPh sb="3" eb="4">
      <t>カン</t>
    </rPh>
    <rPh sb="6" eb="9">
      <t>タントウシャ</t>
    </rPh>
    <phoneticPr fontId="3"/>
  </si>
  <si>
    <t>申請額</t>
    <rPh sb="0" eb="3">
      <t>シンセイガク</t>
    </rPh>
    <phoneticPr fontId="3"/>
  </si>
  <si>
    <t>か所</t>
    <rPh sb="1" eb="2">
      <t>ショ</t>
    </rPh>
    <phoneticPr fontId="3"/>
  </si>
  <si>
    <t>認知症対応型通所介護事業所</t>
  </si>
  <si>
    <t>訪問入浴介護事業所</t>
  </si>
  <si>
    <t>訪問看護事業所</t>
  </si>
  <si>
    <t>訪問リハビリテーション事業所</t>
  </si>
  <si>
    <t>居宅介護支援事業所</t>
  </si>
  <si>
    <t>小規模多機能型居宅介護事業所</t>
  </si>
  <si>
    <t>看護小規模多機能型居宅介護事業所</t>
  </si>
  <si>
    <t>管理者の氏名</t>
    <rPh sb="0" eb="3">
      <t>カンリシャ</t>
    </rPh>
    <rPh sb="4" eb="6">
      <t>シメイ</t>
    </rPh>
    <phoneticPr fontId="3"/>
  </si>
  <si>
    <t>申請内容</t>
    <rPh sb="0" eb="2">
      <t>シンセイ</t>
    </rPh>
    <rPh sb="2" eb="4">
      <t>ナイヨウ</t>
    </rPh>
    <phoneticPr fontId="3"/>
  </si>
  <si>
    <t>申　請　者</t>
    <rPh sb="0" eb="1">
      <t>サル</t>
    </rPh>
    <rPh sb="2" eb="3">
      <t>ショウ</t>
    </rPh>
    <rPh sb="4" eb="5">
      <t>シャ</t>
    </rPh>
    <phoneticPr fontId="3"/>
  </si>
  <si>
    <t>所在地</t>
    <rPh sb="0" eb="3">
      <t>ショザイチ</t>
    </rPh>
    <phoneticPr fontId="3"/>
  </si>
  <si>
    <t>E-mail</t>
    <phoneticPr fontId="3"/>
  </si>
  <si>
    <t>介護保険事業所番号</t>
    <rPh sb="0" eb="2">
      <t>カイゴ</t>
    </rPh>
    <rPh sb="2" eb="4">
      <t>ホケン</t>
    </rPh>
    <rPh sb="4" eb="7">
      <t>ジギョウショ</t>
    </rPh>
    <rPh sb="7" eb="9">
      <t>バンゴウ</t>
    </rPh>
    <phoneticPr fontId="3"/>
  </si>
  <si>
    <t>定員</t>
    <rPh sb="0" eb="2">
      <t>テイイン</t>
    </rPh>
    <phoneticPr fontId="3"/>
  </si>
  <si>
    <t>介護保険
事業所番号</t>
    <rPh sb="0" eb="2">
      <t>カイゴ</t>
    </rPh>
    <rPh sb="2" eb="4">
      <t>ホケン</t>
    </rPh>
    <rPh sb="5" eb="8">
      <t>ジギョウショ</t>
    </rPh>
    <rPh sb="8" eb="10">
      <t>バンゴウ</t>
    </rPh>
    <phoneticPr fontId="3"/>
  </si>
  <si>
    <t>サービス種別</t>
    <rPh sb="4" eb="6">
      <t>シュベツ</t>
    </rPh>
    <phoneticPr fontId="3"/>
  </si>
  <si>
    <t>No.</t>
    <phoneticPr fontId="3"/>
  </si>
  <si>
    <t>　　令和</t>
    <rPh sb="2" eb="4">
      <t>レイワ</t>
    </rPh>
    <phoneticPr fontId="3"/>
  </si>
  <si>
    <t>手順</t>
    <rPh sb="0" eb="2">
      <t>テジュン</t>
    </rPh>
    <phoneticPr fontId="3"/>
  </si>
  <si>
    <t>シート名を修正した個票を一つのExcelファイルに集約</t>
    <rPh sb="3" eb="4">
      <t>メイ</t>
    </rPh>
    <rPh sb="5" eb="7">
      <t>シュウセイ</t>
    </rPh>
    <rPh sb="9" eb="11">
      <t>コヒョウ</t>
    </rPh>
    <rPh sb="12" eb="13">
      <t>ヒト</t>
    </rPh>
    <rPh sb="25" eb="27">
      <t>シュウヤク</t>
    </rPh>
    <phoneticPr fontId="3"/>
  </si>
  <si>
    <t>本申請書の使い方</t>
    <rPh sb="0" eb="1">
      <t>ホン</t>
    </rPh>
    <rPh sb="1" eb="4">
      <t>シンセイショ</t>
    </rPh>
    <rPh sb="5" eb="6">
      <t>ツカ</t>
    </rPh>
    <rPh sb="7" eb="8">
      <t>カタ</t>
    </rPh>
    <phoneticPr fontId="3"/>
  </si>
  <si>
    <t>合　　計</t>
    <rPh sb="0" eb="1">
      <t>ゴウ</t>
    </rPh>
    <rPh sb="3" eb="4">
      <t>ケイ</t>
    </rPh>
    <phoneticPr fontId="3"/>
  </si>
  <si>
    <t>円</t>
  </si>
  <si>
    <t>（単位:円）</t>
    <rPh sb="1" eb="3">
      <t>タンイ</t>
    </rPh>
    <rPh sb="4" eb="5">
      <t>エン</t>
    </rPh>
    <phoneticPr fontId="3"/>
  </si>
  <si>
    <t>基準単価</t>
    <phoneticPr fontId="3"/>
  </si>
  <si>
    <t>＜積算内訳＞</t>
    <phoneticPr fontId="3"/>
  </si>
  <si>
    <t>円</t>
    <rPh sb="0" eb="1">
      <t>エン</t>
    </rPh>
    <phoneticPr fontId="3"/>
  </si>
  <si>
    <t>　サービス種別・申請金額等の申請内容に相違ない。</t>
    <phoneticPr fontId="3"/>
  </si>
  <si>
    <t>電話番号</t>
  </si>
  <si>
    <t>住所</t>
  </si>
  <si>
    <t>人</t>
    <rPh sb="0" eb="1">
      <t>ニン</t>
    </rPh>
    <phoneticPr fontId="3"/>
  </si>
  <si>
    <t xml:space="preserve">　
</t>
    <phoneticPr fontId="3"/>
  </si>
  <si>
    <t>申請方法</t>
    <rPh sb="0" eb="2">
      <t>シンセイ</t>
    </rPh>
    <rPh sb="2" eb="4">
      <t>ホウホウ</t>
    </rPh>
    <phoneticPr fontId="3"/>
  </si>
  <si>
    <t>代表となる法人名</t>
    <phoneticPr fontId="3"/>
  </si>
  <si>
    <t>金融機関名</t>
    <rPh sb="0" eb="2">
      <t>キンユウ</t>
    </rPh>
    <rPh sb="2" eb="4">
      <t>キカン</t>
    </rPh>
    <rPh sb="4" eb="5">
      <t>メイ</t>
    </rPh>
    <phoneticPr fontId="3"/>
  </si>
  <si>
    <t>支店名</t>
    <rPh sb="0" eb="3">
      <t>シテンメイ</t>
    </rPh>
    <phoneticPr fontId="3"/>
  </si>
  <si>
    <t>口座番号</t>
    <rPh sb="0" eb="2">
      <t>コウザ</t>
    </rPh>
    <rPh sb="2" eb="4">
      <t>バンゴウ</t>
    </rPh>
    <phoneticPr fontId="3"/>
  </si>
  <si>
    <t>口座名義人</t>
    <rPh sb="0" eb="2">
      <t>コウザ</t>
    </rPh>
    <rPh sb="2" eb="5">
      <t>メイギニン</t>
    </rPh>
    <phoneticPr fontId="3"/>
  </si>
  <si>
    <t>口座名義人（カナ）</t>
    <rPh sb="0" eb="2">
      <t>コウザ</t>
    </rPh>
    <rPh sb="2" eb="5">
      <t>メイギニン</t>
    </rPh>
    <phoneticPr fontId="3"/>
  </si>
  <si>
    <t>令和</t>
    <rPh sb="0" eb="2">
      <t>レイワ</t>
    </rPh>
    <phoneticPr fontId="3"/>
  </si>
  <si>
    <t>月</t>
    <rPh sb="0" eb="1">
      <t>ガツ</t>
    </rPh>
    <phoneticPr fontId="3"/>
  </si>
  <si>
    <t>日</t>
    <rPh sb="0" eb="1">
      <t>ヒ</t>
    </rPh>
    <phoneticPr fontId="3"/>
  </si>
  <si>
    <t>代表者</t>
    <rPh sb="0" eb="3">
      <t>ダイヒョウシャ</t>
    </rPh>
    <phoneticPr fontId="3"/>
  </si>
  <si>
    <t>振込口座情報</t>
    <rPh sb="0" eb="2">
      <t>フリコミ</t>
    </rPh>
    <rPh sb="2" eb="4">
      <t>コウザ</t>
    </rPh>
    <rPh sb="4" eb="6">
      <t>ジョウホウ</t>
    </rPh>
    <phoneticPr fontId="3"/>
  </si>
  <si>
    <t>申請に関する連絡先</t>
    <rPh sb="0" eb="2">
      <t>シンセイ</t>
    </rPh>
    <rPh sb="3" eb="4">
      <t>カン</t>
    </rPh>
    <rPh sb="6" eb="9">
      <t>レンラクサキ</t>
    </rPh>
    <phoneticPr fontId="3"/>
  </si>
  <si>
    <t>担当者</t>
    <rPh sb="0" eb="3">
      <t>タントウシャ</t>
    </rPh>
    <phoneticPr fontId="3"/>
  </si>
  <si>
    <t>はじめに必ずお読みください。</t>
    <rPh sb="4" eb="5">
      <t>カナラ</t>
    </rPh>
    <rPh sb="7" eb="8">
      <t>ヨ</t>
    </rPh>
    <phoneticPr fontId="3"/>
  </si>
  <si>
    <t>誓　　約　　書</t>
    <rPh sb="0" eb="1">
      <t>チカイ</t>
    </rPh>
    <rPh sb="3" eb="4">
      <t>ヤク</t>
    </rPh>
    <rPh sb="6" eb="7">
      <t>ショ</t>
    </rPh>
    <phoneticPr fontId="26"/>
  </si>
  <si>
    <t>所在地　</t>
    <rPh sb="0" eb="3">
      <t>ショザイチ</t>
    </rPh>
    <phoneticPr fontId="3"/>
  </si>
  <si>
    <t>訪問介護事業所</t>
    <rPh sb="0" eb="2">
      <t>ホウモン</t>
    </rPh>
    <phoneticPr fontId="3"/>
  </si>
  <si>
    <t>確　認　事　項</t>
    <rPh sb="0" eb="1">
      <t>カク</t>
    </rPh>
    <rPh sb="2" eb="3">
      <t>ニン</t>
    </rPh>
    <rPh sb="4" eb="5">
      <t>コト</t>
    </rPh>
    <rPh sb="6" eb="7">
      <t>コウ</t>
    </rPh>
    <phoneticPr fontId="3"/>
  </si>
  <si>
    <t>所要額</t>
    <rPh sb="0" eb="2">
      <t>ショヨウ</t>
    </rPh>
    <rPh sb="2" eb="3">
      <t>ガク</t>
    </rPh>
    <phoneticPr fontId="3"/>
  </si>
  <si>
    <t>基準単価</t>
    <rPh sb="0" eb="2">
      <t>キジュン</t>
    </rPh>
    <rPh sb="2" eb="4">
      <t>タンカ</t>
    </rPh>
    <phoneticPr fontId="3"/>
  </si>
  <si>
    <t>サービス提供</t>
    <rPh sb="4" eb="6">
      <t>テイキョウ</t>
    </rPh>
    <phoneticPr fontId="3"/>
  </si>
  <si>
    <t>電気</t>
    <rPh sb="0" eb="2">
      <t>デンキ</t>
    </rPh>
    <phoneticPr fontId="3"/>
  </si>
  <si>
    <t>ガス</t>
    <phoneticPr fontId="3"/>
  </si>
  <si>
    <t>食材</t>
    <rPh sb="0" eb="2">
      <t>ショクザイ</t>
    </rPh>
    <phoneticPr fontId="3"/>
  </si>
  <si>
    <t>計</t>
    <rPh sb="0" eb="1">
      <t>ケイ</t>
    </rPh>
    <phoneticPr fontId="3"/>
  </si>
  <si>
    <t>/月/事業所</t>
    <rPh sb="1" eb="2">
      <t>ツキ</t>
    </rPh>
    <rPh sb="3" eb="6">
      <t>ジギョウショ</t>
    </rPh>
    <phoneticPr fontId="3"/>
  </si>
  <si>
    <t>/月/定員</t>
    <rPh sb="1" eb="2">
      <t>ツキ</t>
    </rPh>
    <rPh sb="3" eb="5">
      <t>テイイン</t>
    </rPh>
    <phoneticPr fontId="3"/>
  </si>
  <si>
    <t>審査結果
（申請可記入）</t>
    <rPh sb="0" eb="2">
      <t>シンサ</t>
    </rPh>
    <rPh sb="2" eb="4">
      <t>ケッカ</t>
    </rPh>
    <rPh sb="9" eb="11">
      <t>キニュウ</t>
    </rPh>
    <phoneticPr fontId="3"/>
  </si>
  <si>
    <t>介護老人福祉施設</t>
  </si>
  <si>
    <t>（単位:円）</t>
    <phoneticPr fontId="3"/>
  </si>
  <si>
    <t>通所介護事業所</t>
  </si>
  <si>
    <t>地域密着型通所介護事業所</t>
  </si>
  <si>
    <t>通所リハビリテーション事業所</t>
  </si>
  <si>
    <t>地域密着型介護老人福祉施設</t>
  </si>
  <si>
    <t>介護老人保健施設</t>
  </si>
  <si>
    <t>認知症対応型共同生活介護事業所</t>
  </si>
  <si>
    <t>地域密着型特定施設入居者生活介護事業所</t>
  </si>
  <si>
    <t>短期入所生活介護事業所</t>
  </si>
  <si>
    <t>軽費老人ホーム</t>
  </si>
  <si>
    <t>代表者氏名</t>
    <rPh sb="0" eb="3">
      <t>ダイヒョウシャ</t>
    </rPh>
    <rPh sb="3" eb="5">
      <t>シメイ</t>
    </rPh>
    <phoneticPr fontId="3"/>
  </si>
  <si>
    <t>代表者職名</t>
    <rPh sb="0" eb="3">
      <t>ダイヒョウシャ</t>
    </rPh>
    <rPh sb="3" eb="5">
      <t>ショクメイ</t>
    </rPh>
    <phoneticPr fontId="3"/>
  </si>
  <si>
    <t>金融機関コード</t>
    <rPh sb="0" eb="2">
      <t>キンユウ</t>
    </rPh>
    <rPh sb="2" eb="4">
      <t>キカン</t>
    </rPh>
    <phoneticPr fontId="3"/>
  </si>
  <si>
    <t>支店コード</t>
    <rPh sb="0" eb="2">
      <t>シテン</t>
    </rPh>
    <phoneticPr fontId="3"/>
  </si>
  <si>
    <t>/月/台</t>
    <rPh sb="1" eb="2">
      <t>ツキ</t>
    </rPh>
    <rPh sb="3" eb="4">
      <t>ダイ</t>
    </rPh>
    <phoneticPr fontId="3"/>
  </si>
  <si>
    <t>台</t>
    <rPh sb="0" eb="1">
      <t>ダイ</t>
    </rPh>
    <phoneticPr fontId="3"/>
  </si>
  <si>
    <t>地名</t>
    <rPh sb="0" eb="2">
      <t>チメイ</t>
    </rPh>
    <phoneticPr fontId="3"/>
  </si>
  <si>
    <t>ひらがな</t>
    <phoneticPr fontId="3"/>
  </si>
  <si>
    <t>＜所有する車両一覧＞　車両のナンバー等を入力してください。ナンバーは右詰めで入力してください。</t>
    <rPh sb="1" eb="3">
      <t>ショユウ</t>
    </rPh>
    <rPh sb="5" eb="7">
      <t>シャリョウ</t>
    </rPh>
    <rPh sb="7" eb="9">
      <t>イチラン</t>
    </rPh>
    <rPh sb="11" eb="13">
      <t>シャリョウ</t>
    </rPh>
    <rPh sb="18" eb="19">
      <t>トウ</t>
    </rPh>
    <rPh sb="20" eb="22">
      <t>ニュウリョク</t>
    </rPh>
    <rPh sb="34" eb="35">
      <t>ミギ</t>
    </rPh>
    <rPh sb="35" eb="36">
      <t>ツ</t>
    </rPh>
    <rPh sb="38" eb="40">
      <t>ニュウリョク</t>
    </rPh>
    <phoneticPr fontId="3"/>
  </si>
  <si>
    <t>分類番号</t>
    <rPh sb="0" eb="4">
      <t>ブンルイバンゴウ</t>
    </rPh>
    <phoneticPr fontId="3"/>
  </si>
  <si>
    <t>－</t>
    <phoneticPr fontId="3"/>
  </si>
  <si>
    <t>一連指定番号</t>
    <rPh sb="0" eb="2">
      <t>イチレン</t>
    </rPh>
    <rPh sb="2" eb="4">
      <t>シテイ</t>
    </rPh>
    <rPh sb="4" eb="6">
      <t>バンゴウ</t>
    </rPh>
    <phoneticPr fontId="3"/>
  </si>
  <si>
    <t>例</t>
    <rPh sb="0" eb="1">
      <t>レイ</t>
    </rPh>
    <phoneticPr fontId="3"/>
  </si>
  <si>
    <t>み</t>
    <phoneticPr fontId="3"/>
  </si>
  <si>
    <t>所要額計</t>
    <rPh sb="0" eb="3">
      <t>ショヨウガク</t>
    </rPh>
    <rPh sb="3" eb="4">
      <t>ケイ</t>
    </rPh>
    <phoneticPr fontId="3"/>
  </si>
  <si>
    <t>所要額（電気）</t>
    <rPh sb="0" eb="3">
      <t>ショヨウガク</t>
    </rPh>
    <rPh sb="4" eb="6">
      <t>デンキ</t>
    </rPh>
    <phoneticPr fontId="3"/>
  </si>
  <si>
    <t>所要額（ガス）</t>
    <rPh sb="0" eb="3">
      <t>ショヨウガク</t>
    </rPh>
    <phoneticPr fontId="3"/>
  </si>
  <si>
    <t>所要額（食材）</t>
    <rPh sb="0" eb="3">
      <t>ショヨウガク</t>
    </rPh>
    <rPh sb="4" eb="6">
      <t>ショクザイ</t>
    </rPh>
    <phoneticPr fontId="3"/>
  </si>
  <si>
    <t>所要額（ガソリン）</t>
    <rPh sb="0" eb="3">
      <t>ショヨウガク</t>
    </rPh>
    <phoneticPr fontId="3"/>
  </si>
  <si>
    <t>（宛先）鈴鹿市長</t>
  </si>
  <si>
    <t>請求金額</t>
    <rPh sb="0" eb="4">
      <t>セイキュウキンガク</t>
    </rPh>
    <phoneticPr fontId="3"/>
  </si>
  <si>
    <t>検収　令和　　　年　　　月　　　日</t>
    <rPh sb="0" eb="2">
      <t>ケンシュウ</t>
    </rPh>
    <rPh sb="3" eb="5">
      <t>レイワ</t>
    </rPh>
    <rPh sb="8" eb="9">
      <t>ネン</t>
    </rPh>
    <rPh sb="12" eb="13">
      <t>ガツ</t>
    </rPh>
    <rPh sb="16" eb="17">
      <t>ニチ</t>
    </rPh>
    <phoneticPr fontId="3"/>
  </si>
  <si>
    <t>施設・事業所別申請額一覧</t>
    <rPh sb="3" eb="6">
      <t>ジギョウショ</t>
    </rPh>
    <rPh sb="6" eb="7">
      <t>ベツ</t>
    </rPh>
    <rPh sb="7" eb="10">
      <t>シンセイガク</t>
    </rPh>
    <rPh sb="10" eb="12">
      <t>イチラン</t>
    </rPh>
    <phoneticPr fontId="3"/>
  </si>
  <si>
    <t>施設・事業所</t>
    <rPh sb="0" eb="2">
      <t>シセツ</t>
    </rPh>
    <rPh sb="3" eb="5">
      <t>ジギョウ</t>
    </rPh>
    <rPh sb="5" eb="6">
      <t>ショ</t>
    </rPh>
    <phoneticPr fontId="3"/>
  </si>
  <si>
    <t>　（宛先）鈴鹿市長</t>
    <rPh sb="2" eb="4">
      <t>アテサキ</t>
    </rPh>
    <rPh sb="5" eb="7">
      <t>スズカ</t>
    </rPh>
    <rPh sb="7" eb="8">
      <t>シ</t>
    </rPh>
    <rPh sb="8" eb="9">
      <t>チョウ</t>
    </rPh>
    <phoneticPr fontId="3"/>
  </si>
  <si>
    <t>（第１号様式）</t>
    <rPh sb="1" eb="2">
      <t>ダイ</t>
    </rPh>
    <rPh sb="3" eb="4">
      <t>ゴウ</t>
    </rPh>
    <rPh sb="4" eb="6">
      <t>ヨウシキ</t>
    </rPh>
    <phoneticPr fontId="3"/>
  </si>
  <si>
    <t>（第２号様式）</t>
    <rPh sb="1" eb="2">
      <t>ダイ</t>
    </rPh>
    <rPh sb="3" eb="4">
      <t>ゴウ</t>
    </rPh>
    <rPh sb="4" eb="6">
      <t>ヨウシキ</t>
    </rPh>
    <phoneticPr fontId="3"/>
  </si>
  <si>
    <t>（第３号様式）</t>
    <rPh sb="1" eb="2">
      <t>ダイ</t>
    </rPh>
    <rPh sb="3" eb="4">
      <t>ゴウ</t>
    </rPh>
    <rPh sb="4" eb="6">
      <t>ヨウシキ</t>
    </rPh>
    <phoneticPr fontId="3"/>
  </si>
  <si>
    <t>（第５号様式）</t>
    <rPh sb="1" eb="2">
      <t>ダイ</t>
    </rPh>
    <rPh sb="3" eb="4">
      <t>ゴウ</t>
    </rPh>
    <rPh sb="4" eb="6">
      <t>ヨウシキ</t>
    </rPh>
    <phoneticPr fontId="3"/>
  </si>
  <si>
    <t>鈴鹿</t>
    <rPh sb="0" eb="2">
      <t>スズカ</t>
    </rPh>
    <phoneticPr fontId="3"/>
  </si>
  <si>
    <t>鈴鹿市物価高騰対策高齢者施設等運営支援給付金　交付申請書</t>
    <phoneticPr fontId="3"/>
  </si>
  <si>
    <t>鈴鹿市物価高騰対策高齢者施設等運営支援給付金　交付請求書</t>
    <phoneticPr fontId="3"/>
  </si>
  <si>
    <t>施設・事業所の名称</t>
    <rPh sb="3" eb="6">
      <t>ジギョウショ</t>
    </rPh>
    <rPh sb="7" eb="9">
      <t>メイショウ</t>
    </rPh>
    <phoneticPr fontId="3"/>
  </si>
  <si>
    <t>鈴鹿市物価高騰対策高齢者施設等運営支援給付金</t>
    <rPh sb="0" eb="2">
      <t>スズカ</t>
    </rPh>
    <rPh sb="2" eb="3">
      <t>シ</t>
    </rPh>
    <rPh sb="3" eb="5">
      <t>ブッカ</t>
    </rPh>
    <rPh sb="5" eb="7">
      <t>コウトウ</t>
    </rPh>
    <rPh sb="7" eb="9">
      <t>タイサク</t>
    </rPh>
    <rPh sb="9" eb="12">
      <t>コウレイシャ</t>
    </rPh>
    <rPh sb="12" eb="14">
      <t>シセツ</t>
    </rPh>
    <rPh sb="14" eb="15">
      <t>トウ</t>
    </rPh>
    <rPh sb="15" eb="17">
      <t>ウンエイ</t>
    </rPh>
    <rPh sb="17" eb="19">
      <t>シエン</t>
    </rPh>
    <rPh sb="19" eb="22">
      <t>キュウフキン</t>
    </rPh>
    <phoneticPr fontId="3"/>
  </si>
  <si>
    <t>口座種別</t>
    <rPh sb="0" eb="2">
      <t>コウザ</t>
    </rPh>
    <rPh sb="2" eb="4">
      <t>シュベツ</t>
    </rPh>
    <phoneticPr fontId="3"/>
  </si>
  <si>
    <t>施設・事業所数</t>
    <rPh sb="3" eb="6">
      <t>ジギョウショ</t>
    </rPh>
    <rPh sb="6" eb="7">
      <t>スウ</t>
    </rPh>
    <phoneticPr fontId="3"/>
  </si>
  <si>
    <t>施設・事業所の状況</t>
    <rPh sb="0" eb="2">
      <t>シセツ</t>
    </rPh>
    <rPh sb="3" eb="6">
      <t>ジギョウショ</t>
    </rPh>
    <rPh sb="7" eb="9">
      <t>ジョウキョウ</t>
    </rPh>
    <phoneticPr fontId="3"/>
  </si>
  <si>
    <t>施設・事業所の所在地</t>
    <rPh sb="0" eb="2">
      <t>シセツ</t>
    </rPh>
    <rPh sb="7" eb="10">
      <t>ショザイチ</t>
    </rPh>
    <phoneticPr fontId="3"/>
  </si>
  <si>
    <t>施設・事業所におけるガス使用状況</t>
    <rPh sb="0" eb="2">
      <t>シセツ</t>
    </rPh>
    <rPh sb="3" eb="6">
      <t>ジギョウショ</t>
    </rPh>
    <rPh sb="12" eb="14">
      <t>シヨウ</t>
    </rPh>
    <rPh sb="14" eb="16">
      <t>ジョウキョウ</t>
    </rPh>
    <phoneticPr fontId="3"/>
  </si>
  <si>
    <t>鈴鹿市物価高騰対策高齢者施設等運営支援給付金　施設・事業所別個票</t>
    <phoneticPr fontId="3"/>
  </si>
  <si>
    <t>申請する事業者（法人本部）の作業</t>
    <rPh sb="0" eb="2">
      <t>シンセイ</t>
    </rPh>
    <rPh sb="4" eb="7">
      <t>ジギョウシャ</t>
    </rPh>
    <rPh sb="8" eb="10">
      <t>ホウジン</t>
    </rPh>
    <rPh sb="10" eb="12">
      <t>ホンブ</t>
    </rPh>
    <rPh sb="14" eb="16">
      <t>サギョウ</t>
    </rPh>
    <phoneticPr fontId="3"/>
  </si>
  <si>
    <t>「個票」の内容と「（提出不要）申請額一覧」の内容に相違がないか確認</t>
    <rPh sb="1" eb="3">
      <t>コヒョウ</t>
    </rPh>
    <rPh sb="5" eb="7">
      <t>ナイヨウ</t>
    </rPh>
    <rPh sb="22" eb="24">
      <t>ナイヨウ</t>
    </rPh>
    <rPh sb="25" eb="27">
      <t>ソウイ</t>
    </rPh>
    <rPh sb="31" eb="33">
      <t>カクニン</t>
    </rPh>
    <phoneticPr fontId="3"/>
  </si>
  <si>
    <t>個票を各事業所が作成する場合</t>
    <rPh sb="0" eb="2">
      <t>コヒョウ</t>
    </rPh>
    <rPh sb="3" eb="7">
      <t>カクジギョウショ</t>
    </rPh>
    <rPh sb="8" eb="10">
      <t>サクセイ</t>
    </rPh>
    <rPh sb="12" eb="14">
      <t>バアイ</t>
    </rPh>
    <phoneticPr fontId="3"/>
  </si>
  <si>
    <t>個票を法人本部がまとめて作成する場合</t>
    <rPh sb="0" eb="2">
      <t>コヒョウ</t>
    </rPh>
    <rPh sb="3" eb="7">
      <t>ホウジンホンブ</t>
    </rPh>
    <rPh sb="12" eb="14">
      <t>サクセイ</t>
    </rPh>
    <rPh sb="16" eb="18">
      <t>バアイ</t>
    </rPh>
    <phoneticPr fontId="3"/>
  </si>
  <si>
    <t>交付申請書シートの黄色のセルに必要な情報を入力</t>
    <rPh sb="0" eb="5">
      <t>コウフシンセイショ</t>
    </rPh>
    <rPh sb="9" eb="11">
      <t>キイロ</t>
    </rPh>
    <rPh sb="15" eb="17">
      <t>ヒツヨウ</t>
    </rPh>
    <rPh sb="18" eb="20">
      <t>ジョウホウ</t>
    </rPh>
    <rPh sb="21" eb="23">
      <t>ニュウリョク</t>
    </rPh>
    <phoneticPr fontId="3"/>
  </si>
  <si>
    <t>各事業所から回収した個票の入力内容を確認</t>
    <phoneticPr fontId="3"/>
  </si>
  <si>
    <t>養護老人ホーム</t>
  </si>
  <si>
    <t>特定施設入居者生活介護事業所（養護老人ホーム・軽費老人ホームを除く）</t>
    <rPh sb="15" eb="19">
      <t>ヨウゴロウジン</t>
    </rPh>
    <phoneticPr fontId="3"/>
  </si>
  <si>
    <t>本Excelを給付対象となる各事業所に配付し、個票のシートの黄色のセルに入力するように依頼</t>
    <rPh sb="0" eb="1">
      <t>ホン</t>
    </rPh>
    <rPh sb="7" eb="9">
      <t>キュウフ</t>
    </rPh>
    <rPh sb="9" eb="11">
      <t>タイショウ</t>
    </rPh>
    <rPh sb="14" eb="15">
      <t>カク</t>
    </rPh>
    <rPh sb="15" eb="18">
      <t>ジギョウショ</t>
    </rPh>
    <rPh sb="19" eb="21">
      <t>ハイフ</t>
    </rPh>
    <rPh sb="23" eb="25">
      <t>コヒョウ</t>
    </rPh>
    <rPh sb="30" eb="32">
      <t>キイロ</t>
    </rPh>
    <rPh sb="36" eb="38">
      <t>ニュウリョク</t>
    </rPh>
    <rPh sb="43" eb="45">
      <t>イライ</t>
    </rPh>
    <phoneticPr fontId="3"/>
  </si>
  <si>
    <t>事業者名　</t>
    <rPh sb="0" eb="3">
      <t>ジギョウシャ</t>
    </rPh>
    <rPh sb="3" eb="4">
      <t>メイ</t>
    </rPh>
    <phoneticPr fontId="3"/>
  </si>
  <si>
    <t>事業者名</t>
    <rPh sb="0" eb="3">
      <t>ジギョウシャ</t>
    </rPh>
    <rPh sb="3" eb="4">
      <t>メイ</t>
    </rPh>
    <phoneticPr fontId="3"/>
  </si>
  <si>
    <t>鈴鹿市</t>
    <rPh sb="0" eb="3">
      <t>スズカシ</t>
    </rPh>
    <phoneticPr fontId="3"/>
  </si>
  <si>
    <t>介護予防支援事業所</t>
    <rPh sb="0" eb="9">
      <t>カイゴヨボウシエンジギョウショ</t>
    </rPh>
    <phoneticPr fontId="3"/>
  </si>
  <si>
    <r>
      <t xml:space="preserve">給付対象とする全ての事業所の個票が揃っているか確認
</t>
    </r>
    <r>
      <rPr>
        <b/>
        <sz val="10"/>
        <color rgb="FFFF0000"/>
        <rFont val="ＭＳ ゴシック"/>
        <family val="3"/>
        <charset val="128"/>
      </rPr>
      <t>※１法人１回しか申請できませんので、申請漏れの事業所がないか確認してください。</t>
    </r>
    <rPh sb="0" eb="2">
      <t>キュウフ</t>
    </rPh>
    <rPh sb="2" eb="4">
      <t>タイショウ</t>
    </rPh>
    <rPh sb="7" eb="8">
      <t>スベ</t>
    </rPh>
    <rPh sb="10" eb="13">
      <t>ジギョウショ</t>
    </rPh>
    <rPh sb="14" eb="16">
      <t>コヒョウ</t>
    </rPh>
    <rPh sb="17" eb="18">
      <t>ソロ</t>
    </rPh>
    <rPh sb="23" eb="25">
      <t>カクニン</t>
    </rPh>
    <rPh sb="28" eb="30">
      <t>ホウジン</t>
    </rPh>
    <rPh sb="31" eb="32">
      <t>カイ</t>
    </rPh>
    <rPh sb="34" eb="36">
      <t>シンセイ</t>
    </rPh>
    <rPh sb="44" eb="46">
      <t>シンセイ</t>
    </rPh>
    <rPh sb="46" eb="47">
      <t>モ</t>
    </rPh>
    <rPh sb="49" eb="52">
      <t>ジギョウショ</t>
    </rPh>
    <rPh sb="56" eb="58">
      <t>カクニン</t>
    </rPh>
    <phoneticPr fontId="3"/>
  </si>
  <si>
    <t>定期巡回・随時対応型訪問介護看護事業所</t>
    <phoneticPr fontId="3"/>
  </si>
  <si>
    <t>※シートの入力方法や集約方法が分からない場合は長寿社会課までお問い合わせください。</t>
    <rPh sb="5" eb="7">
      <t>ニュウリョク</t>
    </rPh>
    <rPh sb="7" eb="9">
      <t>ホウホウ</t>
    </rPh>
    <rPh sb="10" eb="14">
      <t>シュウヤクホウホウ</t>
    </rPh>
    <rPh sb="15" eb="16">
      <t>ワ</t>
    </rPh>
    <rPh sb="20" eb="22">
      <t>バアイ</t>
    </rPh>
    <rPh sb="23" eb="28">
      <t>チョウジュシャカイカ</t>
    </rPh>
    <rPh sb="31" eb="32">
      <t>ト</t>
    </rPh>
    <rPh sb="33" eb="34">
      <t>ア</t>
    </rPh>
    <phoneticPr fontId="3"/>
  </si>
  <si>
    <r>
      <t>各事業所の個票のシート名を「個票●」（</t>
    </r>
    <r>
      <rPr>
        <b/>
        <u/>
        <sz val="10"/>
        <color rgb="FFFF0000"/>
        <rFont val="ＭＳ ゴシック"/>
        <family val="3"/>
        <charset val="128"/>
      </rPr>
      <t>●は１からの通し番号</t>
    </r>
    <r>
      <rPr>
        <b/>
        <sz val="10"/>
        <color theme="1"/>
        <rFont val="ＭＳ ゴシック"/>
        <family val="3"/>
        <charset val="128"/>
      </rPr>
      <t>）に修正</t>
    </r>
    <rPh sb="0" eb="1">
      <t>カク</t>
    </rPh>
    <rPh sb="1" eb="4">
      <t>ジギョウショ</t>
    </rPh>
    <rPh sb="5" eb="7">
      <t>コヒョウ</t>
    </rPh>
    <rPh sb="11" eb="12">
      <t>メイ</t>
    </rPh>
    <rPh sb="14" eb="16">
      <t>コヒョウ</t>
    </rPh>
    <rPh sb="25" eb="26">
      <t>トオ</t>
    </rPh>
    <rPh sb="27" eb="29">
      <t>バンゴウ</t>
    </rPh>
    <rPh sb="31" eb="33">
      <t>シュウセイ</t>
    </rPh>
    <phoneticPr fontId="3"/>
  </si>
  <si>
    <t>事業所が作成した個表シートを法人本部が回収</t>
    <rPh sb="0" eb="3">
      <t>ジギョウショ</t>
    </rPh>
    <rPh sb="4" eb="6">
      <t>サクセイ</t>
    </rPh>
    <rPh sb="8" eb="10">
      <t>コヒョウ</t>
    </rPh>
    <rPh sb="14" eb="16">
      <t>ホウジン</t>
    </rPh>
    <rPh sb="16" eb="18">
      <t>ホンブ</t>
    </rPh>
    <rPh sb="19" eb="21">
      <t>カイシュウ</t>
    </rPh>
    <phoneticPr fontId="3"/>
  </si>
  <si>
    <t>法人本部が個票のシートを作成
※複数事業所がある場合は、個票シートをコピーし、各事業所の個票のシート名を「個票●」（●は１からの通し番号）」にする</t>
    <rPh sb="5" eb="7">
      <t>コヒョウ</t>
    </rPh>
    <rPh sb="16" eb="18">
      <t>フクスウ</t>
    </rPh>
    <rPh sb="18" eb="21">
      <t>ジギョウショ</t>
    </rPh>
    <rPh sb="24" eb="26">
      <t>バアイ</t>
    </rPh>
    <rPh sb="28" eb="30">
      <t>コヒョウ</t>
    </rPh>
    <rPh sb="39" eb="43">
      <t>カクジギョウショ</t>
    </rPh>
    <rPh sb="44" eb="46">
      <t>コヒョウ</t>
    </rPh>
    <rPh sb="50" eb="51">
      <t>メイ</t>
    </rPh>
    <phoneticPr fontId="3"/>
  </si>
  <si>
    <t>誓約書の内容を確認し、黄色のセルに必要な情報を入力</t>
    <rPh sb="0" eb="3">
      <t>セイヤクショ</t>
    </rPh>
    <rPh sb="4" eb="6">
      <t>ナイヨウ</t>
    </rPh>
    <rPh sb="7" eb="9">
      <t>カクニン</t>
    </rPh>
    <rPh sb="11" eb="13">
      <t>キイロ</t>
    </rPh>
    <phoneticPr fontId="3"/>
  </si>
  <si>
    <t>　給付金の交付を受けたいので、鈴鹿市物価高騰対策高齢者施設等運営支援給付金交付要領第４条の規定により、以下のとおり申請します。</t>
    <rPh sb="1" eb="4">
      <t>キュウフキン</t>
    </rPh>
    <rPh sb="5" eb="7">
      <t>コウフ</t>
    </rPh>
    <rPh sb="8" eb="9">
      <t>ウ</t>
    </rPh>
    <rPh sb="15" eb="17">
      <t>スズカ</t>
    </rPh>
    <rPh sb="17" eb="18">
      <t>シ</t>
    </rPh>
    <rPh sb="18" eb="20">
      <t>ブッカ</t>
    </rPh>
    <rPh sb="20" eb="22">
      <t>コウトウ</t>
    </rPh>
    <rPh sb="22" eb="24">
      <t>タイサク</t>
    </rPh>
    <rPh sb="24" eb="27">
      <t>コウレイシャ</t>
    </rPh>
    <rPh sb="27" eb="29">
      <t>シセツ</t>
    </rPh>
    <rPh sb="29" eb="30">
      <t>トウ</t>
    </rPh>
    <rPh sb="30" eb="32">
      <t>ウンエイ</t>
    </rPh>
    <rPh sb="32" eb="34">
      <t>シエン</t>
    </rPh>
    <rPh sb="34" eb="37">
      <t>キュウフキン</t>
    </rPh>
    <rPh sb="37" eb="39">
      <t>コウフ</t>
    </rPh>
    <rPh sb="39" eb="41">
      <t>ヨウリョウ</t>
    </rPh>
    <rPh sb="41" eb="42">
      <t>ダイ</t>
    </rPh>
    <rPh sb="43" eb="44">
      <t>ジョウ</t>
    </rPh>
    <rPh sb="45" eb="47">
      <t>キテイ</t>
    </rPh>
    <rPh sb="51" eb="53">
      <t>イカ</t>
    </rPh>
    <rPh sb="57" eb="59">
      <t>シンセイ</t>
    </rPh>
    <phoneticPr fontId="3"/>
  </si>
  <si>
    <t>　今回の鈴鹿市物価高騰対策高齢者施設等運営支援給付金の交付申請にあたり、以下の項目についてすべて誓約します。
　万一、誓約した内容に偽りがあった場合は、不当に受け取った給付金を鈴鹿市に速やかに返還します。</t>
    <rPh sb="1" eb="3">
      <t>コンカイ</t>
    </rPh>
    <rPh sb="27" eb="29">
      <t>コウフ</t>
    </rPh>
    <rPh sb="29" eb="31">
      <t>シンセイ</t>
    </rPh>
    <rPh sb="36" eb="38">
      <t>イカ</t>
    </rPh>
    <rPh sb="39" eb="41">
      <t>コウモク</t>
    </rPh>
    <rPh sb="48" eb="50">
      <t>セイヤク</t>
    </rPh>
    <rPh sb="56" eb="58">
      <t>マンイチ</t>
    </rPh>
    <rPh sb="59" eb="61">
      <t>セイヤク</t>
    </rPh>
    <rPh sb="63" eb="65">
      <t>ナイヨウ</t>
    </rPh>
    <rPh sb="66" eb="67">
      <t>イツワ</t>
    </rPh>
    <rPh sb="72" eb="74">
      <t>バアイ</t>
    </rPh>
    <rPh sb="76" eb="78">
      <t>フトウ</t>
    </rPh>
    <rPh sb="79" eb="80">
      <t>ウ</t>
    </rPh>
    <rPh sb="81" eb="82">
      <t>ト</t>
    </rPh>
    <rPh sb="88" eb="91">
      <t>スズカシ</t>
    </rPh>
    <rPh sb="92" eb="93">
      <t>スミ</t>
    </rPh>
    <rPh sb="96" eb="98">
      <t>ヘンカン</t>
    </rPh>
    <phoneticPr fontId="3"/>
  </si>
  <si>
    <t>○サービス提供を行っている月は、交付申請書の個票に記載した内容と相違ありません。</t>
    <rPh sb="5" eb="7">
      <t>テイキョウ</t>
    </rPh>
    <rPh sb="8" eb="9">
      <t>オコナ</t>
    </rPh>
    <rPh sb="13" eb="14">
      <t>ツキ</t>
    </rPh>
    <rPh sb="16" eb="18">
      <t>コウフ</t>
    </rPh>
    <rPh sb="18" eb="21">
      <t>シンセイショ</t>
    </rPh>
    <rPh sb="22" eb="24">
      <t>コヒョウ</t>
    </rPh>
    <rPh sb="25" eb="27">
      <t>キサイ</t>
    </rPh>
    <rPh sb="29" eb="31">
      <t>ナイヨウ</t>
    </rPh>
    <rPh sb="32" eb="34">
      <t>ソウイ</t>
    </rPh>
    <phoneticPr fontId="3"/>
  </si>
  <si>
    <t>○鈴鹿市の市税を滞納していません。また、必要に応じ税務情報を照会することを承諾します。</t>
    <rPh sb="1" eb="4">
      <t>スズカシ</t>
    </rPh>
    <rPh sb="5" eb="6">
      <t>シ</t>
    </rPh>
    <rPh sb="6" eb="7">
      <t>ゼイ</t>
    </rPh>
    <rPh sb="8" eb="10">
      <t>タイノウ</t>
    </rPh>
    <rPh sb="20" eb="22">
      <t>ヒツヨウ</t>
    </rPh>
    <rPh sb="23" eb="24">
      <t>オウ</t>
    </rPh>
    <rPh sb="25" eb="27">
      <t>ゼイム</t>
    </rPh>
    <rPh sb="27" eb="29">
      <t>ジョウホウ</t>
    </rPh>
    <rPh sb="30" eb="32">
      <t>ショウカイ</t>
    </rPh>
    <rPh sb="37" eb="39">
      <t>ショウダク</t>
    </rPh>
    <phoneticPr fontId="3"/>
  </si>
  <si>
    <t>○代表者、役員その他の当該団体に実質的に関与している者が鈴鹿市暴力団排除条例(平成２３年条例第２号)第２条第１号に規定する暴力団及び同条第２号に規定する暴力団員ではありません。</t>
    <rPh sb="1" eb="4">
      <t>ダイヒョウシャ</t>
    </rPh>
    <rPh sb="5" eb="7">
      <t>ヤクイン</t>
    </rPh>
    <rPh sb="9" eb="10">
      <t>タ</t>
    </rPh>
    <rPh sb="11" eb="13">
      <t>トウガイ</t>
    </rPh>
    <rPh sb="13" eb="15">
      <t>ダンタイ</t>
    </rPh>
    <rPh sb="16" eb="18">
      <t>ジッシツ</t>
    </rPh>
    <rPh sb="18" eb="19">
      <t>テキ</t>
    </rPh>
    <rPh sb="20" eb="22">
      <t>カンヨ</t>
    </rPh>
    <rPh sb="26" eb="27">
      <t>モノ</t>
    </rPh>
    <rPh sb="28" eb="30">
      <t>スズカ</t>
    </rPh>
    <rPh sb="30" eb="31">
      <t>シ</t>
    </rPh>
    <rPh sb="31" eb="34">
      <t>ボウリョクダン</t>
    </rPh>
    <rPh sb="34" eb="36">
      <t>ハイジョ</t>
    </rPh>
    <rPh sb="36" eb="38">
      <t>ジョウレイ</t>
    </rPh>
    <rPh sb="39" eb="41">
      <t>ヘイセイ</t>
    </rPh>
    <rPh sb="43" eb="44">
      <t>ネン</t>
    </rPh>
    <rPh sb="44" eb="46">
      <t>ジョウレイ</t>
    </rPh>
    <rPh sb="46" eb="47">
      <t>ダイ</t>
    </rPh>
    <rPh sb="48" eb="49">
      <t>ゴウ</t>
    </rPh>
    <rPh sb="50" eb="51">
      <t>ダイ</t>
    </rPh>
    <rPh sb="52" eb="53">
      <t>ジョウ</t>
    </rPh>
    <rPh sb="53" eb="54">
      <t>ダイ</t>
    </rPh>
    <rPh sb="55" eb="56">
      <t>ゴウ</t>
    </rPh>
    <rPh sb="57" eb="59">
      <t>キテイ</t>
    </rPh>
    <rPh sb="61" eb="64">
      <t>ボウリョクダン</t>
    </rPh>
    <rPh sb="64" eb="65">
      <t>オヨ</t>
    </rPh>
    <rPh sb="66" eb="68">
      <t>ドウジョウ</t>
    </rPh>
    <rPh sb="68" eb="69">
      <t>ダイ</t>
    </rPh>
    <rPh sb="70" eb="71">
      <t>ゴウ</t>
    </rPh>
    <rPh sb="72" eb="74">
      <t>キテイ</t>
    </rPh>
    <rPh sb="76" eb="78">
      <t>ボウリョク</t>
    </rPh>
    <rPh sb="78" eb="80">
      <t>ダンイン</t>
    </rPh>
    <phoneticPr fontId="3"/>
  </si>
  <si>
    <t>　令和　　年　　月　　日付け鈴長第　　　号で決定通知のあった鈴鹿市物価高騰対策高齢者施設等運営支援給付金について鈴鹿市物価高騰対策高齢者施設等運営支援給付金交付要領第６条の規定により、下記のとおり請求します。</t>
  </si>
  <si>
    <t>No.</t>
    <phoneticPr fontId="3"/>
  </si>
  <si>
    <t>福祉用具貸与・特定福祉用具販売</t>
  </si>
  <si>
    <t>福祉用具貸与・特定福祉用具販売</t>
    <phoneticPr fontId="3"/>
  </si>
  <si>
    <t>R6.11</t>
    <phoneticPr fontId="3"/>
  </si>
  <si>
    <t>R7.3</t>
    <phoneticPr fontId="3"/>
  </si>
  <si>
    <t>R7.2</t>
    <phoneticPr fontId="3"/>
  </si>
  <si>
    <t>R7.1</t>
    <phoneticPr fontId="3"/>
  </si>
  <si>
    <t>R6.12</t>
    <phoneticPr fontId="3"/>
  </si>
  <si>
    <t>R6.10</t>
    <phoneticPr fontId="3"/>
  </si>
  <si>
    <t>○ガス料金の申請を行った高齢者施設・事業所において、ガスを使用しています。</t>
    <rPh sb="3" eb="5">
      <t>リョウキン</t>
    </rPh>
    <rPh sb="6" eb="8">
      <t>シンセイ</t>
    </rPh>
    <rPh sb="9" eb="10">
      <t>オコナ</t>
    </rPh>
    <rPh sb="12" eb="15">
      <t>コウレイシャ</t>
    </rPh>
    <rPh sb="15" eb="17">
      <t>シセツ</t>
    </rPh>
    <rPh sb="18" eb="21">
      <t>ジギョウショ</t>
    </rPh>
    <rPh sb="29" eb="31">
      <t>シヨウ</t>
    </rPh>
    <phoneticPr fontId="3"/>
  </si>
  <si>
    <r>
      <t xml:space="preserve">請求書の黄色のセルに必要な情報を入力し、請求内容に誤りがないか確認
</t>
    </r>
    <r>
      <rPr>
        <b/>
        <sz val="10"/>
        <color rgb="FFFF0000"/>
        <rFont val="ＭＳ ゴシック"/>
        <family val="3"/>
        <charset val="128"/>
      </rPr>
      <t>※入力内容に誤りがあった場合は、給付金を支払うことができません。</t>
    </r>
    <rPh sb="0" eb="3">
      <t>セイキュウショ</t>
    </rPh>
    <rPh sb="20" eb="22">
      <t>セイキュウ</t>
    </rPh>
    <rPh sb="22" eb="24">
      <t>ナイヨウ</t>
    </rPh>
    <rPh sb="25" eb="26">
      <t>アヤマ</t>
    </rPh>
    <rPh sb="31" eb="33">
      <t>カクニン</t>
    </rPh>
    <rPh sb="35" eb="37">
      <t>ニュウリョク</t>
    </rPh>
    <rPh sb="37" eb="39">
      <t>ナイヨウ</t>
    </rPh>
    <rPh sb="40" eb="41">
      <t>アヤマ</t>
    </rPh>
    <rPh sb="46" eb="48">
      <t>バアイ</t>
    </rPh>
    <rPh sb="50" eb="53">
      <t>キュウフキン</t>
    </rPh>
    <rPh sb="54" eb="56">
      <t>シハラ</t>
    </rPh>
    <phoneticPr fontId="3"/>
  </si>
  <si>
    <r>
      <t xml:space="preserve">以下の書類をそれぞれＡ４片面印刷で印刷し、正しく印字されているか確認
</t>
    </r>
    <r>
      <rPr>
        <b/>
        <sz val="10"/>
        <color rgb="FFFF0000"/>
        <rFont val="ＭＳ ゴシック"/>
        <family val="3"/>
        <charset val="128"/>
      </rPr>
      <t>※法人印等の押印は不要です。</t>
    </r>
    <r>
      <rPr>
        <b/>
        <sz val="10"/>
        <color theme="1"/>
        <rFont val="ＭＳ ゴシック"/>
        <family val="3"/>
        <charset val="128"/>
      </rPr>
      <t xml:space="preserve">
・（第１号様式）交付申請書
・（第２号様式）施設・事業所別個票　※複数ある場合は別々で印刷すること
・（第３号様式）誓約書
・（第５号様式）請求書</t>
    </r>
    <rPh sb="0" eb="2">
      <t>イカ</t>
    </rPh>
    <rPh sb="3" eb="5">
      <t>ショルイ</t>
    </rPh>
    <rPh sb="12" eb="14">
      <t>カタメン</t>
    </rPh>
    <rPh sb="14" eb="16">
      <t>インサツ</t>
    </rPh>
    <rPh sb="17" eb="19">
      <t>インサツ</t>
    </rPh>
    <rPh sb="21" eb="22">
      <t>タダ</t>
    </rPh>
    <rPh sb="24" eb="26">
      <t>インジ</t>
    </rPh>
    <rPh sb="32" eb="34">
      <t>カクニン</t>
    </rPh>
    <rPh sb="36" eb="39">
      <t>ホウジンイン</t>
    </rPh>
    <rPh sb="39" eb="40">
      <t>トウ</t>
    </rPh>
    <rPh sb="41" eb="43">
      <t>オウイン</t>
    </rPh>
    <rPh sb="44" eb="46">
      <t>フヨウ</t>
    </rPh>
    <rPh sb="59" eb="64">
      <t>コウフシンセイショ</t>
    </rPh>
    <rPh sb="73" eb="75">
      <t>シセツ</t>
    </rPh>
    <rPh sb="76" eb="79">
      <t>ジギョウショ</t>
    </rPh>
    <rPh sb="79" eb="80">
      <t>ベツ</t>
    </rPh>
    <rPh sb="80" eb="82">
      <t>コヒョウ</t>
    </rPh>
    <rPh sb="84" eb="86">
      <t>フクスウ</t>
    </rPh>
    <rPh sb="88" eb="90">
      <t>バアイ</t>
    </rPh>
    <rPh sb="91" eb="93">
      <t>ベツベツ</t>
    </rPh>
    <rPh sb="94" eb="96">
      <t>インサツ</t>
    </rPh>
    <rPh sb="109" eb="112">
      <t>セイヤクショ</t>
    </rPh>
    <rPh sb="115" eb="116">
      <t>ダイ</t>
    </rPh>
    <rPh sb="117" eb="118">
      <t>ゴウ</t>
    </rPh>
    <rPh sb="118" eb="120">
      <t>ヨウシキ</t>
    </rPh>
    <rPh sb="121" eb="124">
      <t>セイキュウショ</t>
    </rPh>
    <phoneticPr fontId="3"/>
  </si>
  <si>
    <t>定期巡回・随時対応型訪問介護看護事業所</t>
  </si>
  <si>
    <r>
      <t>書類の内容を再度確認し、</t>
    </r>
    <r>
      <rPr>
        <b/>
        <u/>
        <sz val="10"/>
        <color rgb="FFFF0000"/>
        <rFont val="ＭＳ ゴシック"/>
        <family val="3"/>
        <charset val="128"/>
      </rPr>
      <t>令和７年４月１日(火)から令和７年６月30日(月)まで</t>
    </r>
    <r>
      <rPr>
        <b/>
        <sz val="10"/>
        <color theme="1"/>
        <rFont val="ＭＳ ゴシック"/>
        <family val="3"/>
        <charset val="128"/>
      </rPr>
      <t>の間に郵送（締切日必着）または直接下記窓口に提出
　提出窓口：鈴鹿市 健康福祉部 長寿社会課 17番窓口
　　　　　　〒513-8701　鈴鹿市神戸一丁目１８番１８号
　　　　　　TEL 059-382-9886　FAX 059-382-7607</t>
    </r>
    <rPh sb="12" eb="14">
      <t>レイワ</t>
    </rPh>
    <rPh sb="15" eb="16">
      <t>ネン</t>
    </rPh>
    <rPh sb="17" eb="18">
      <t>ガツ</t>
    </rPh>
    <rPh sb="19" eb="20">
      <t>ニチ</t>
    </rPh>
    <rPh sb="21" eb="22">
      <t>カ</t>
    </rPh>
    <rPh sb="25" eb="27">
      <t>レイワ</t>
    </rPh>
    <rPh sb="28" eb="29">
      <t>ネン</t>
    </rPh>
    <rPh sb="30" eb="31">
      <t>ガツ</t>
    </rPh>
    <rPh sb="33" eb="34">
      <t>ニチ</t>
    </rPh>
    <rPh sb="35" eb="36">
      <t>ゲツ</t>
    </rPh>
    <rPh sb="40" eb="41">
      <t>アイダ</t>
    </rPh>
    <rPh sb="45" eb="47">
      <t>シメキ</t>
    </rPh>
    <rPh sb="47" eb="48">
      <t>ヒ</t>
    </rPh>
    <rPh sb="48" eb="50">
      <t>ヒッチャク</t>
    </rPh>
    <phoneticPr fontId="3"/>
  </si>
  <si>
    <t>車両燃料</t>
    <rPh sb="0" eb="2">
      <t>シャリョウ</t>
    </rPh>
    <rPh sb="2" eb="4">
      <t>ネンリョウ</t>
    </rPh>
    <phoneticPr fontId="3"/>
  </si>
  <si>
    <t>○申請を行った車両について、すべて当方が所有する車両及び当方が賃貸借契約を締結して使用している車両であって、当方が当該車両の車両燃料費を負担しています。</t>
    <rPh sb="1" eb="3">
      <t>シンセイ</t>
    </rPh>
    <rPh sb="4" eb="5">
      <t>オコナ</t>
    </rPh>
    <rPh sb="7" eb="9">
      <t>シャリョウ</t>
    </rPh>
    <rPh sb="17" eb="19">
      <t>トウホウ</t>
    </rPh>
    <rPh sb="20" eb="22">
      <t>ショユウ</t>
    </rPh>
    <rPh sb="24" eb="26">
      <t>シャリョウ</t>
    </rPh>
    <rPh sb="26" eb="27">
      <t>オヨ</t>
    </rPh>
    <rPh sb="28" eb="30">
      <t>トウホウ</t>
    </rPh>
    <rPh sb="31" eb="34">
      <t>チンタイシャク</t>
    </rPh>
    <rPh sb="34" eb="36">
      <t>ケイヤク</t>
    </rPh>
    <rPh sb="37" eb="39">
      <t>テイケツ</t>
    </rPh>
    <rPh sb="41" eb="43">
      <t>シヨウ</t>
    </rPh>
    <rPh sb="47" eb="49">
      <t>シャリョウ</t>
    </rPh>
    <rPh sb="54" eb="56">
      <t>トウホウ</t>
    </rPh>
    <rPh sb="57" eb="59">
      <t>トウガイ</t>
    </rPh>
    <rPh sb="59" eb="61">
      <t>シャリョウ</t>
    </rPh>
    <rPh sb="62" eb="64">
      <t>シャリョウ</t>
    </rPh>
    <rPh sb="64" eb="67">
      <t>ネンリョウヒ</t>
    </rPh>
    <rPh sb="68" eb="70">
      <t>フタン</t>
    </rPh>
    <phoneticPr fontId="3"/>
  </si>
  <si>
    <t>○食材費の申請を行った高齢者施設・事業所において、食材費を負担しています。</t>
    <rPh sb="1" eb="4">
      <t>ショクザイヒ</t>
    </rPh>
    <rPh sb="5" eb="7">
      <t>シンセイ</t>
    </rPh>
    <rPh sb="8" eb="9">
      <t>オコナ</t>
    </rPh>
    <rPh sb="11" eb="14">
      <t>コウレイシャ</t>
    </rPh>
    <rPh sb="14" eb="16">
      <t>シセツ</t>
    </rPh>
    <rPh sb="17" eb="20">
      <t>ジギョウショ</t>
    </rPh>
    <rPh sb="25" eb="28">
      <t>ショクザイヒ</t>
    </rPh>
    <rPh sb="29" eb="31">
      <t>フタン</t>
    </rPh>
    <phoneticPr fontId="3"/>
  </si>
  <si>
    <t>施設・事業所における食材費負担状況</t>
    <rPh sb="0" eb="2">
      <t>シセツ</t>
    </rPh>
    <rPh sb="3" eb="6">
      <t>ジギョウショ</t>
    </rPh>
    <rPh sb="10" eb="12">
      <t>ショクザイ</t>
    </rPh>
    <rPh sb="12" eb="13">
      <t>ヒ</t>
    </rPh>
    <rPh sb="13" eb="15">
      <t>フタン</t>
    </rPh>
    <rPh sb="15" eb="17">
      <t>ジョウキョウ</t>
    </rPh>
    <phoneticPr fontId="3"/>
  </si>
  <si>
    <t>　この給付金に係る収入及び支出等に係る証拠書類を５年間（令和13年3月末まで）適切に整備保管する。</t>
    <rPh sb="3" eb="5">
      <t>キュウフ</t>
    </rPh>
    <rPh sb="5" eb="6">
      <t>キン</t>
    </rPh>
    <rPh sb="25" eb="27">
      <t>ネンカン</t>
    </rPh>
    <rPh sb="28" eb="30">
      <t>レイワ</t>
    </rPh>
    <rPh sb="32" eb="33">
      <t>ネン</t>
    </rPh>
    <rPh sb="34" eb="35">
      <t>ガツ</t>
    </rPh>
    <rPh sb="35" eb="36">
      <t>マツ</t>
    </rPh>
    <rPh sb="44" eb="46">
      <t>ホカン</t>
    </rPh>
    <phoneticPr fontId="3"/>
  </si>
  <si>
    <r>
      <t xml:space="preserve">鈴鹿市物価高騰対策高齢者施設等運営支援給付金交付要領をよくお読みください。
</t>
    </r>
    <r>
      <rPr>
        <b/>
        <sz val="10"/>
        <rFont val="ＭＳ ゴシック"/>
        <family val="3"/>
        <charset val="128"/>
      </rPr>
      <t>※記入内容が要領や各シートの注意書きに沿わない場合、補助金の交付ができません。</t>
    </r>
    <rPh sb="0" eb="2">
      <t>スズカ</t>
    </rPh>
    <rPh sb="2" eb="3">
      <t>シ</t>
    </rPh>
    <rPh sb="3" eb="5">
      <t>ブッカ</t>
    </rPh>
    <rPh sb="5" eb="7">
      <t>コウトウ</t>
    </rPh>
    <rPh sb="7" eb="9">
      <t>タイサク</t>
    </rPh>
    <rPh sb="9" eb="12">
      <t>コウレイシャ</t>
    </rPh>
    <rPh sb="12" eb="14">
      <t>シセツ</t>
    </rPh>
    <rPh sb="14" eb="15">
      <t>トウ</t>
    </rPh>
    <rPh sb="15" eb="17">
      <t>ウンエイ</t>
    </rPh>
    <rPh sb="17" eb="19">
      <t>シエン</t>
    </rPh>
    <rPh sb="19" eb="22">
      <t>キュウフキン</t>
    </rPh>
    <rPh sb="22" eb="24">
      <t>コウフ</t>
    </rPh>
    <rPh sb="24" eb="26">
      <t>ヨウリョウ</t>
    </rPh>
    <rPh sb="30" eb="31">
      <t>ヨ</t>
    </rPh>
    <rPh sb="39" eb="43">
      <t>キニュウナイヨウ</t>
    </rPh>
    <rPh sb="44" eb="46">
      <t>ヨウリョウ</t>
    </rPh>
    <rPh sb="47" eb="48">
      <t>カク</t>
    </rPh>
    <rPh sb="52" eb="55">
      <t>チュウイガ</t>
    </rPh>
    <rPh sb="57" eb="58">
      <t>ソ</t>
    </rPh>
    <rPh sb="61" eb="63">
      <t>バアイ</t>
    </rPh>
    <rPh sb="64" eb="67">
      <t>ホジョキン</t>
    </rPh>
    <rPh sb="68" eb="70">
      <t>コウフ</t>
    </rPh>
    <phoneticPr fontId="3"/>
  </si>
  <si>
    <t>車両所
有台数</t>
    <rPh sb="0" eb="2">
      <t>シャリョウ</t>
    </rPh>
    <rPh sb="2" eb="3">
      <t>ジョ</t>
    </rPh>
    <rPh sb="4" eb="5">
      <t>ユウ</t>
    </rPh>
    <rPh sb="5" eb="7">
      <t>ダイスウ</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</si>
</sst>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76" formatCode="#,##0_ "/>
    <numFmt numFmtId="177" formatCode="#,##0_ ;[Red]\-#,##0\ "/>
    <numFmt numFmtId="178" formatCode="#,##0;\-#,##0;&quot;&quot;"/>
    <numFmt numFmtId="179" formatCode="#"/>
  </numFmts>
  <fonts count="58">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12"/>
      <color theme="1"/>
      <name val="ＭＳ 明朝"/>
      <family val="1"/>
      <charset val="128"/>
    </font>
    <font>
      <sz val="10"/>
      <color theme="1"/>
      <name val="ＭＳ Ｐ明朝"/>
      <family val="1"/>
      <charset val="128"/>
    </font>
    <font>
      <sz val="8"/>
      <color theme="1"/>
      <name val="ＭＳ Ｐ明朝"/>
      <family val="1"/>
      <charset val="128"/>
    </font>
    <font>
      <sz val="9"/>
      <color theme="1"/>
      <name val="ＭＳ Ｐ明朝"/>
      <family val="1"/>
      <charset val="128"/>
    </font>
    <font>
      <sz val="11"/>
      <color theme="1"/>
      <name val="ＭＳ Ｐ明朝"/>
      <family val="1"/>
      <charset val="128"/>
    </font>
    <font>
      <sz val="10"/>
      <color theme="1"/>
      <name val="ＭＳ 明朝"/>
      <family val="1"/>
      <charset val="128"/>
    </font>
    <font>
      <sz val="9"/>
      <color theme="1"/>
      <name val="ＭＳ 明朝"/>
      <family val="1"/>
      <charset val="128"/>
    </font>
    <font>
      <sz val="6"/>
      <color theme="1"/>
      <name val="ＭＳ Ｐ明朝"/>
      <family val="1"/>
      <charset val="128"/>
    </font>
    <font>
      <b/>
      <sz val="10"/>
      <color theme="1"/>
      <name val="ＭＳ Ｐ明朝"/>
      <family val="1"/>
      <charset val="128"/>
    </font>
    <font>
      <sz val="8"/>
      <color theme="1"/>
      <name val="ＭＳ 明朝"/>
      <family val="1"/>
      <charset val="128"/>
    </font>
    <font>
      <sz val="10"/>
      <color rgb="FFFF0000"/>
      <name val="ＭＳ 明朝"/>
      <family val="1"/>
      <charset val="128"/>
    </font>
    <font>
      <sz val="9"/>
      <color rgb="FFFF0000"/>
      <name val="ＭＳ 明朝"/>
      <family val="1"/>
      <charset val="128"/>
    </font>
    <font>
      <sz val="8"/>
      <color rgb="FFFF0000"/>
      <name val="ＭＳ 明朝"/>
      <family val="1"/>
      <charset val="128"/>
    </font>
    <font>
      <sz val="9"/>
      <name val="ＭＳ Ｐ明朝"/>
      <family val="1"/>
      <charset val="128"/>
    </font>
    <font>
      <sz val="10"/>
      <name val="ＭＳ Ｐ明朝"/>
      <family val="1"/>
      <charset val="128"/>
    </font>
    <font>
      <sz val="6"/>
      <name val="ＭＳ Ｐ明朝"/>
      <family val="1"/>
      <charset val="128"/>
    </font>
    <font>
      <b/>
      <sz val="10"/>
      <name val="ＭＳ Ｐ明朝"/>
      <family val="1"/>
      <charset val="128"/>
    </font>
    <font>
      <sz val="10"/>
      <name val="ＭＳ 明朝"/>
      <family val="1"/>
      <charset val="128"/>
    </font>
    <font>
      <b/>
      <sz val="16"/>
      <color rgb="FFFF0000"/>
      <name val="ＭＳ ゴシック"/>
      <family val="3"/>
      <charset val="128"/>
    </font>
    <font>
      <b/>
      <sz val="12"/>
      <color rgb="FFFF0000"/>
      <name val="ＭＳ Ｐゴシック"/>
      <family val="3"/>
      <charset val="128"/>
    </font>
    <font>
      <sz val="11"/>
      <name val="ＭＳ ゴシック"/>
      <family val="3"/>
      <charset val="128"/>
    </font>
    <font>
      <sz val="6"/>
      <name val="ＭＳ Ｐゴシック"/>
      <family val="2"/>
      <charset val="128"/>
      <scheme val="minor"/>
    </font>
    <font>
      <sz val="9"/>
      <color indexed="81"/>
      <name val="MS P ゴシック"/>
      <family val="2"/>
    </font>
    <font>
      <b/>
      <sz val="16"/>
      <color indexed="10"/>
      <name val="ＭＳ Ｐゴシック"/>
      <family val="3"/>
      <charset val="128"/>
    </font>
    <font>
      <b/>
      <sz val="12"/>
      <color indexed="10"/>
      <name val="ＭＳ Ｐゴシック"/>
      <family val="3"/>
      <charset val="128"/>
    </font>
    <font>
      <b/>
      <sz val="18"/>
      <color indexed="10"/>
      <name val="ＭＳ Ｐゴシック"/>
      <family val="3"/>
      <charset val="128"/>
    </font>
    <font>
      <b/>
      <sz val="14"/>
      <color indexed="10"/>
      <name val="ＭＳ Ｐゴシック"/>
      <family val="3"/>
      <charset val="128"/>
    </font>
    <font>
      <b/>
      <sz val="12"/>
      <color indexed="8"/>
      <name val="ＭＳ Ｐゴシック"/>
      <family val="3"/>
      <charset val="128"/>
    </font>
    <font>
      <b/>
      <sz val="10"/>
      <color theme="1"/>
      <name val="ＭＳ ゴシック"/>
      <family val="3"/>
      <charset val="128"/>
    </font>
    <font>
      <b/>
      <sz val="10"/>
      <color rgb="FFFF0000"/>
      <name val="ＭＳ ゴシック"/>
      <family val="3"/>
      <charset val="128"/>
    </font>
    <font>
      <sz val="12"/>
      <name val="ＭＳ Ｐゴシック"/>
      <family val="3"/>
      <charset val="128"/>
    </font>
    <font>
      <sz val="18"/>
      <name val="ＭＳ ゴシック"/>
      <family val="3"/>
      <charset val="128"/>
    </font>
    <font>
      <sz val="18"/>
      <name val="ＭＳ Ｐゴシック"/>
      <family val="3"/>
      <charset val="128"/>
    </font>
    <font>
      <b/>
      <sz val="12"/>
      <color indexed="81"/>
      <name val="ＭＳ Ｐゴシック"/>
      <family val="3"/>
      <charset val="128"/>
    </font>
    <font>
      <u/>
      <sz val="11"/>
      <color theme="10"/>
      <name val="ＭＳ Ｐゴシック"/>
      <family val="3"/>
      <charset val="128"/>
    </font>
    <font>
      <sz val="9"/>
      <name val="ＭＳ Ｐゴシック"/>
      <family val="3"/>
      <charset val="128"/>
    </font>
    <font>
      <sz val="11"/>
      <name val="ＭＳ Ｐ明朝"/>
      <family val="1"/>
      <charset val="128"/>
    </font>
    <font>
      <sz val="7"/>
      <color theme="1"/>
      <name val="ＭＳ Ｐ明朝"/>
      <family val="1"/>
      <charset val="128"/>
    </font>
    <font>
      <sz val="12"/>
      <color theme="1"/>
      <name val="ＭＳ Ｐ明朝"/>
      <family val="1"/>
      <charset val="128"/>
    </font>
    <font>
      <sz val="12"/>
      <name val="ＭＳ 明朝"/>
      <family val="1"/>
      <charset val="128"/>
    </font>
    <font>
      <sz val="11"/>
      <name val="ＭＳ 明朝"/>
      <family val="1"/>
      <charset val="128"/>
    </font>
    <font>
      <sz val="14"/>
      <name val="ＭＳ 明朝"/>
      <family val="1"/>
      <charset val="128"/>
    </font>
    <font>
      <b/>
      <sz val="12"/>
      <color indexed="81"/>
      <name val="ＭＳ Ｐゴシック"/>
      <family val="3"/>
      <charset val="128"/>
      <scheme val="minor"/>
    </font>
    <font>
      <b/>
      <u/>
      <sz val="10"/>
      <color rgb="FFFF0000"/>
      <name val="ＭＳ ゴシック"/>
      <family val="3"/>
      <charset val="128"/>
    </font>
    <font>
      <sz val="8"/>
      <name val="ＭＳ Ｐ明朝"/>
      <family val="1"/>
      <charset val="128"/>
    </font>
    <font>
      <sz val="8"/>
      <name val="ＭＳ Ｐゴシック"/>
      <family val="3"/>
      <charset val="128"/>
    </font>
    <font>
      <b/>
      <sz val="10"/>
      <name val="ＭＳ ゴシック"/>
      <family val="3"/>
      <charset val="128"/>
    </font>
    <font>
      <sz val="11"/>
      <color theme="1"/>
      <name val="ＭＳ ゴシック"/>
      <family val="3"/>
      <charset val="128"/>
    </font>
    <font>
      <b/>
      <sz val="14"/>
      <color theme="1"/>
      <name val="ＭＳ ゴシック"/>
      <family val="3"/>
      <charset val="128"/>
    </font>
    <font>
      <sz val="12"/>
      <color theme="1"/>
      <name val="ＭＳ ゴシック"/>
      <family val="3"/>
      <charset val="128"/>
    </font>
    <font>
      <b/>
      <u/>
      <sz val="36"/>
      <color rgb="FFFF0000"/>
      <name val="ＭＳ ゴシック"/>
      <family val="3"/>
      <charset val="128"/>
    </font>
    <font>
      <b/>
      <u/>
      <sz val="14"/>
      <color theme="1"/>
      <name val="ＭＳ ゴシック"/>
      <family val="3"/>
      <charset val="128"/>
    </font>
    <font>
      <b/>
      <u/>
      <sz val="12"/>
      <color theme="1"/>
      <name val="ＭＳ ゴシック"/>
      <family val="3"/>
      <charset val="128"/>
    </font>
  </fonts>
  <fills count="7">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CC"/>
        <bgColor indexed="64"/>
      </patternFill>
    </fill>
    <fill>
      <patternFill patternType="solid">
        <fgColor rgb="FFFFFF00"/>
        <bgColor indexed="64"/>
      </patternFill>
    </fill>
    <fill>
      <patternFill patternType="solid">
        <fgColor theme="0" tint="-0.14999847407452621"/>
        <bgColor indexed="64"/>
      </patternFill>
    </fill>
  </fills>
  <borders count="8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hair">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hair">
        <color indexed="64"/>
      </left>
      <right/>
      <top style="hair">
        <color indexed="64"/>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medium">
        <color indexed="64"/>
      </left>
      <right style="thin">
        <color indexed="64"/>
      </right>
      <top/>
      <bottom/>
      <diagonal/>
    </border>
    <border>
      <left/>
      <right style="medium">
        <color indexed="64"/>
      </right>
      <top style="hair">
        <color indexed="64"/>
      </top>
      <bottom style="hair">
        <color indexed="64"/>
      </bottom>
      <diagonal/>
    </border>
    <border>
      <left/>
      <right style="medium">
        <color indexed="64"/>
      </right>
      <top style="hair">
        <color indexed="64"/>
      </top>
      <bottom/>
      <diagonal/>
    </border>
    <border>
      <left/>
      <right style="medium">
        <color indexed="64"/>
      </right>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right style="thin">
        <color indexed="64"/>
      </right>
      <top style="thin">
        <color indexed="64"/>
      </top>
      <bottom style="medium">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top/>
      <bottom/>
      <diagonal/>
    </border>
    <border>
      <left style="medium">
        <color indexed="64"/>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hair">
        <color indexed="64"/>
      </top>
      <bottom style="thin">
        <color indexed="64"/>
      </bottom>
      <diagonal/>
    </border>
    <border>
      <left/>
      <right style="medium">
        <color indexed="64"/>
      </right>
      <top style="thin">
        <color indexed="64"/>
      </top>
      <bottom style="hair">
        <color indexed="64"/>
      </bottom>
      <diagonal/>
    </border>
    <border>
      <left style="medium">
        <color indexed="64"/>
      </left>
      <right style="medium">
        <color indexed="64"/>
      </right>
      <top/>
      <bottom/>
      <diagonal/>
    </border>
    <border>
      <left/>
      <right style="hair">
        <color indexed="64"/>
      </right>
      <top/>
      <bottom/>
      <diagonal/>
    </border>
    <border>
      <left/>
      <right style="thin">
        <color indexed="64"/>
      </right>
      <top style="medium">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medium">
        <color indexed="64"/>
      </left>
      <right style="thin">
        <color indexed="64"/>
      </right>
      <top style="medium">
        <color indexed="64"/>
      </top>
      <bottom style="hair">
        <color indexed="64"/>
      </bottom>
      <diagonal/>
    </border>
    <border>
      <left style="medium">
        <color indexed="64"/>
      </left>
      <right style="thin">
        <color indexed="64"/>
      </right>
      <top style="hair">
        <color indexed="64"/>
      </top>
      <bottom style="hair">
        <color indexed="64"/>
      </bottom>
      <diagonal/>
    </border>
    <border>
      <left/>
      <right/>
      <top/>
      <bottom style="medium">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hair">
        <color indexed="64"/>
      </right>
      <top style="medium">
        <color indexed="64"/>
      </top>
      <bottom style="hair">
        <color indexed="64"/>
      </bottom>
      <diagonal/>
    </border>
    <border>
      <left/>
      <right style="hair">
        <color indexed="64"/>
      </right>
      <top style="hair">
        <color indexed="64"/>
      </top>
      <bottom style="thin">
        <color indexed="64"/>
      </bottom>
      <diagonal/>
    </border>
    <border>
      <left/>
      <right style="hair">
        <color indexed="64"/>
      </right>
      <top style="thin">
        <color indexed="64"/>
      </top>
      <bottom style="medium">
        <color indexed="64"/>
      </bottom>
      <diagonal/>
    </border>
    <border>
      <left/>
      <right style="hair">
        <color indexed="64"/>
      </right>
      <top style="medium">
        <color indexed="64"/>
      </top>
      <bottom style="thin">
        <color indexed="64"/>
      </bottom>
      <diagonal/>
    </border>
    <border>
      <left style="medium">
        <color indexed="64"/>
      </left>
      <right/>
      <top style="medium">
        <color indexed="64"/>
      </top>
      <bottom style="thin">
        <color indexed="64"/>
      </bottom>
      <diagonal/>
    </border>
  </borders>
  <cellStyleXfs count="8">
    <xf numFmtId="0" fontId="0" fillId="0" borderId="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xf numFmtId="0" fontId="2" fillId="0" borderId="0">
      <alignment vertical="center"/>
    </xf>
    <xf numFmtId="38" fontId="4"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39" fillId="0" borderId="0" applyNumberFormat="0" applyFill="0" applyBorder="0" applyAlignment="0" applyProtection="0">
      <alignment vertical="center"/>
    </xf>
  </cellStyleXfs>
  <cellXfs count="419">
    <xf numFmtId="0" fontId="0" fillId="0" borderId="0" xfId="0">
      <alignment vertical="center"/>
    </xf>
    <xf numFmtId="0" fontId="6" fillId="0" borderId="0" xfId="0" applyFont="1" applyFill="1" applyBorder="1">
      <alignment vertical="center"/>
    </xf>
    <xf numFmtId="0" fontId="6" fillId="0" borderId="0" xfId="0" applyFont="1" applyFill="1" applyBorder="1" applyAlignment="1">
      <alignment vertical="center"/>
    </xf>
    <xf numFmtId="0" fontId="9" fillId="0" borderId="0" xfId="0" applyFont="1" applyFill="1">
      <alignment vertical="center"/>
    </xf>
    <xf numFmtId="0" fontId="6" fillId="0" borderId="0" xfId="0" applyFont="1" applyFill="1">
      <alignment vertical="center"/>
    </xf>
    <xf numFmtId="0" fontId="10" fillId="0" borderId="8" xfId="0" applyFont="1" applyFill="1" applyBorder="1" applyAlignment="1">
      <alignment horizontal="center" vertical="center"/>
    </xf>
    <xf numFmtId="0" fontId="10" fillId="0" borderId="8" xfId="0" applyFont="1" applyFill="1" applyBorder="1">
      <alignment vertical="center"/>
    </xf>
    <xf numFmtId="0" fontId="10" fillId="0" borderId="0" xfId="0" applyFont="1" applyFill="1" applyBorder="1">
      <alignment vertical="center"/>
    </xf>
    <xf numFmtId="0" fontId="10" fillId="0" borderId="5" xfId="0" applyFont="1" applyFill="1" applyBorder="1">
      <alignment vertical="center"/>
    </xf>
    <xf numFmtId="0" fontId="10" fillId="0" borderId="1" xfId="0" applyFont="1" applyFill="1" applyBorder="1">
      <alignment vertical="center"/>
    </xf>
    <xf numFmtId="0" fontId="10" fillId="0" borderId="2" xfId="0" applyFont="1" applyFill="1" applyBorder="1">
      <alignment vertical="center"/>
    </xf>
    <xf numFmtId="0" fontId="10" fillId="0" borderId="3" xfId="0" applyFont="1" applyFill="1" applyBorder="1">
      <alignment vertical="center"/>
    </xf>
    <xf numFmtId="0" fontId="9" fillId="0" borderId="0" xfId="0" applyFont="1" applyFill="1" applyBorder="1" applyAlignment="1">
      <alignment horizontal="center" vertical="center"/>
    </xf>
    <xf numFmtId="0" fontId="13" fillId="0" borderId="0" xfId="0" applyFont="1" applyFill="1" applyBorder="1" applyAlignment="1">
      <alignment horizontal="left" vertical="center"/>
    </xf>
    <xf numFmtId="0" fontId="10" fillId="0" borderId="0" xfId="0" applyFont="1" applyFill="1" applyBorder="1" applyAlignment="1">
      <alignment horizontal="center" vertical="center"/>
    </xf>
    <xf numFmtId="0" fontId="7" fillId="0" borderId="0" xfId="0" applyFont="1" applyFill="1">
      <alignment vertical="center"/>
    </xf>
    <xf numFmtId="0" fontId="7" fillId="0" borderId="0" xfId="0" applyFont="1" applyFill="1" applyAlignment="1">
      <alignment horizontal="center" vertical="center"/>
    </xf>
    <xf numFmtId="0" fontId="6" fillId="0" borderId="0" xfId="0" applyFont="1" applyFill="1" applyBorder="1" applyAlignment="1">
      <alignment horizontal="left" vertical="center"/>
    </xf>
    <xf numFmtId="49" fontId="8" fillId="0" borderId="0" xfId="0" applyNumberFormat="1" applyFont="1" applyFill="1" applyBorder="1" applyAlignment="1">
      <alignment horizontal="center" vertical="center" wrapText="1"/>
    </xf>
    <xf numFmtId="38" fontId="9" fillId="0" borderId="0" xfId="4" applyFont="1" applyFill="1" applyBorder="1" applyAlignment="1">
      <alignment horizontal="right" vertical="center" shrinkToFit="1"/>
    </xf>
    <xf numFmtId="0" fontId="20" fillId="2" borderId="0" xfId="0" applyFont="1" applyFill="1" applyBorder="1" applyAlignment="1">
      <alignment vertical="center" wrapText="1"/>
    </xf>
    <xf numFmtId="0" fontId="18" fillId="0" borderId="0" xfId="0" applyFont="1" applyFill="1" applyBorder="1" applyAlignment="1">
      <alignment vertical="center"/>
    </xf>
    <xf numFmtId="0" fontId="20" fillId="0" borderId="0" xfId="0" applyFont="1" applyFill="1" applyBorder="1" applyAlignment="1">
      <alignment vertical="center" wrapText="1"/>
    </xf>
    <xf numFmtId="0" fontId="19" fillId="0" borderId="0" xfId="0" applyFont="1" applyFill="1" applyBorder="1" applyAlignment="1">
      <alignment horizontal="center" vertical="center"/>
    </xf>
    <xf numFmtId="0" fontId="10" fillId="0" borderId="53" xfId="0" applyFont="1" applyFill="1" applyBorder="1" applyAlignment="1">
      <alignment horizontal="center" vertical="center"/>
    </xf>
    <xf numFmtId="0" fontId="10" fillId="0" borderId="53" xfId="0" applyFont="1" applyFill="1" applyBorder="1">
      <alignment vertical="center"/>
    </xf>
    <xf numFmtId="0" fontId="10" fillId="0" borderId="48" xfId="0" applyFont="1" applyFill="1" applyBorder="1" applyAlignment="1">
      <alignment horizontal="center" vertical="center"/>
    </xf>
    <xf numFmtId="0" fontId="10" fillId="0" borderId="48" xfId="0" applyFont="1" applyFill="1" applyBorder="1">
      <alignment vertical="center"/>
    </xf>
    <xf numFmtId="0" fontId="10" fillId="0" borderId="57" xfId="0" applyFont="1" applyFill="1" applyBorder="1">
      <alignment vertical="center"/>
    </xf>
    <xf numFmtId="0" fontId="10" fillId="0" borderId="59" xfId="0" applyFont="1" applyFill="1" applyBorder="1">
      <alignment vertical="center"/>
    </xf>
    <xf numFmtId="0" fontId="10" fillId="0" borderId="56" xfId="0" applyFont="1" applyFill="1" applyBorder="1">
      <alignment vertical="center"/>
    </xf>
    <xf numFmtId="0" fontId="10" fillId="0" borderId="61" xfId="0" applyFont="1" applyFill="1" applyBorder="1">
      <alignment vertical="center"/>
    </xf>
    <xf numFmtId="0" fontId="10" fillId="0" borderId="62" xfId="0" applyFont="1" applyFill="1" applyBorder="1">
      <alignment vertical="center"/>
    </xf>
    <xf numFmtId="0" fontId="7" fillId="0" borderId="66" xfId="0" applyFont="1" applyFill="1" applyBorder="1">
      <alignment vertical="center"/>
    </xf>
    <xf numFmtId="0" fontId="10" fillId="0" borderId="52" xfId="0" applyFont="1" applyFill="1" applyBorder="1">
      <alignment vertical="center"/>
    </xf>
    <xf numFmtId="0" fontId="10" fillId="0" borderId="54" xfId="0" applyFont="1" applyFill="1" applyBorder="1">
      <alignment vertical="center"/>
    </xf>
    <xf numFmtId="0" fontId="10" fillId="0" borderId="12" xfId="0" applyFont="1" applyFill="1" applyBorder="1">
      <alignment vertical="center"/>
    </xf>
    <xf numFmtId="0" fontId="10" fillId="0" borderId="10" xfId="0" applyFont="1" applyFill="1" applyBorder="1">
      <alignment vertical="center"/>
    </xf>
    <xf numFmtId="0" fontId="10" fillId="0" borderId="2" xfId="0" applyFont="1" applyFill="1" applyBorder="1" applyAlignment="1">
      <alignment horizontal="center" vertical="center"/>
    </xf>
    <xf numFmtId="0" fontId="10" fillId="0" borderId="0" xfId="0" applyFont="1" applyBorder="1" applyProtection="1">
      <alignment vertical="center"/>
    </xf>
    <xf numFmtId="0" fontId="10" fillId="0" borderId="0" xfId="0" applyFont="1" applyBorder="1" applyAlignment="1" applyProtection="1">
      <alignment horizontal="center" vertical="center"/>
    </xf>
    <xf numFmtId="0" fontId="10" fillId="0" borderId="0" xfId="0" applyFont="1" applyProtection="1">
      <alignment vertical="center"/>
    </xf>
    <xf numFmtId="0" fontId="10" fillId="0" borderId="0" xfId="0" applyFont="1" applyAlignment="1" applyProtection="1">
      <alignment vertical="center"/>
    </xf>
    <xf numFmtId="0" fontId="10" fillId="0" borderId="13" xfId="0" applyFont="1" applyBorder="1" applyProtection="1">
      <alignment vertical="center"/>
    </xf>
    <xf numFmtId="0" fontId="10" fillId="0" borderId="64" xfId="0" applyFont="1" applyBorder="1" applyProtection="1">
      <alignment vertical="center"/>
    </xf>
    <xf numFmtId="0" fontId="10" fillId="0" borderId="0" xfId="0" applyFont="1" applyBorder="1" applyAlignment="1" applyProtection="1">
      <alignment horizontal="center" vertical="center" textRotation="255"/>
    </xf>
    <xf numFmtId="0" fontId="14" fillId="0" borderId="0" xfId="0" applyFont="1" applyBorder="1" applyProtection="1">
      <alignment vertical="center"/>
    </xf>
    <xf numFmtId="0" fontId="10" fillId="0" borderId="21" xfId="0" applyFont="1" applyBorder="1" applyProtection="1">
      <alignment vertical="center"/>
    </xf>
    <xf numFmtId="0" fontId="10" fillId="0" borderId="22" xfId="0" applyFont="1" applyBorder="1" applyProtection="1">
      <alignment vertical="center"/>
    </xf>
    <xf numFmtId="0" fontId="11" fillId="0" borderId="0" xfId="0" applyFont="1" applyBorder="1" applyAlignment="1" applyProtection="1">
      <alignment vertical="center"/>
    </xf>
    <xf numFmtId="0" fontId="10" fillId="0" borderId="16" xfId="0" applyFont="1" applyBorder="1" applyProtection="1">
      <alignment vertical="center"/>
    </xf>
    <xf numFmtId="0" fontId="10" fillId="0" borderId="17" xfId="0" applyFont="1" applyBorder="1" applyProtection="1">
      <alignment vertical="center"/>
    </xf>
    <xf numFmtId="176" fontId="11" fillId="0" borderId="0" xfId="0" applyNumberFormat="1" applyFont="1" applyBorder="1" applyAlignment="1" applyProtection="1">
      <alignment vertical="center"/>
    </xf>
    <xf numFmtId="0" fontId="22" fillId="0" borderId="16" xfId="0" applyFont="1" applyBorder="1" applyProtection="1">
      <alignment vertical="center"/>
    </xf>
    <xf numFmtId="0" fontId="22" fillId="0" borderId="17" xfId="0" applyFont="1" applyBorder="1" applyProtection="1">
      <alignment vertical="center"/>
    </xf>
    <xf numFmtId="176" fontId="16" fillId="0" borderId="0" xfId="0" applyNumberFormat="1" applyFont="1" applyBorder="1" applyAlignment="1" applyProtection="1">
      <alignment vertical="center"/>
    </xf>
    <xf numFmtId="0" fontId="16" fillId="0" borderId="0" xfId="0" applyFont="1" applyBorder="1" applyAlignment="1" applyProtection="1">
      <alignment vertical="center"/>
    </xf>
    <xf numFmtId="0" fontId="15" fillId="0" borderId="0" xfId="0" applyFont="1" applyBorder="1" applyAlignment="1" applyProtection="1">
      <alignment vertical="center"/>
    </xf>
    <xf numFmtId="0" fontId="16" fillId="0" borderId="0" xfId="0" applyFont="1" applyBorder="1" applyAlignment="1" applyProtection="1">
      <alignment horizontal="center" vertical="center"/>
    </xf>
    <xf numFmtId="176" fontId="15" fillId="0" borderId="0" xfId="0" applyNumberFormat="1" applyFont="1" applyBorder="1" applyAlignment="1" applyProtection="1">
      <alignment vertical="center"/>
    </xf>
    <xf numFmtId="0" fontId="22" fillId="0" borderId="0" xfId="0" applyFont="1" applyBorder="1" applyProtection="1">
      <alignment vertical="center"/>
    </xf>
    <xf numFmtId="0" fontId="22" fillId="0" borderId="18" xfId="0" applyFont="1" applyBorder="1" applyProtection="1">
      <alignment vertical="center"/>
    </xf>
    <xf numFmtId="0" fontId="10" fillId="0" borderId="0" xfId="0" applyFont="1" applyBorder="1" applyAlignment="1" applyProtection="1">
      <alignment vertical="center"/>
    </xf>
    <xf numFmtId="0" fontId="11" fillId="0" borderId="0" xfId="0" applyFont="1" applyBorder="1" applyAlignment="1" applyProtection="1">
      <alignment horizontal="center" vertical="center"/>
    </xf>
    <xf numFmtId="176" fontId="10" fillId="0" borderId="0" xfId="0" applyNumberFormat="1" applyFont="1" applyBorder="1" applyAlignment="1" applyProtection="1">
      <alignment vertical="center"/>
    </xf>
    <xf numFmtId="0" fontId="17" fillId="0" borderId="0" xfId="0" applyFont="1" applyAlignment="1" applyProtection="1">
      <alignment horizontal="left" vertical="center"/>
    </xf>
    <xf numFmtId="0" fontId="15" fillId="0" borderId="0" xfId="0" applyFont="1" applyProtection="1">
      <alignment vertical="center"/>
    </xf>
    <xf numFmtId="0" fontId="17" fillId="0" borderId="0" xfId="0" applyFont="1" applyProtection="1">
      <alignment vertical="center"/>
    </xf>
    <xf numFmtId="0" fontId="9" fillId="0" borderId="0" xfId="0" applyFont="1" applyProtection="1">
      <alignment vertical="center"/>
    </xf>
    <xf numFmtId="0" fontId="9" fillId="0" borderId="0" xfId="0" applyFont="1" applyAlignment="1" applyProtection="1">
      <alignment horizontal="right" vertical="center"/>
    </xf>
    <xf numFmtId="0" fontId="13" fillId="0" borderId="0" xfId="0" applyFont="1" applyFill="1" applyBorder="1" applyAlignment="1" applyProtection="1">
      <alignment horizontal="left" vertical="center"/>
    </xf>
    <xf numFmtId="0" fontId="9" fillId="0" borderId="0" xfId="0" applyFont="1" applyFill="1" applyAlignment="1" applyProtection="1">
      <alignment horizontal="right" vertical="center"/>
    </xf>
    <xf numFmtId="0" fontId="9" fillId="3" borderId="23" xfId="0" applyFont="1" applyFill="1" applyBorder="1" applyAlignment="1" applyProtection="1">
      <alignment horizontal="center" vertical="center" shrinkToFit="1"/>
    </xf>
    <xf numFmtId="0" fontId="6" fillId="3" borderId="1" xfId="0" applyFont="1" applyFill="1" applyBorder="1" applyAlignment="1" applyProtection="1">
      <alignment horizontal="center" vertical="center"/>
    </xf>
    <xf numFmtId="0" fontId="6" fillId="3" borderId="23" xfId="0" applyFont="1" applyFill="1" applyBorder="1" applyAlignment="1" applyProtection="1">
      <alignment horizontal="center" vertical="center" wrapText="1"/>
    </xf>
    <xf numFmtId="0" fontId="6" fillId="3" borderId="23" xfId="0" applyFont="1" applyFill="1" applyBorder="1" applyAlignment="1" applyProtection="1">
      <alignment horizontal="center" vertical="center"/>
    </xf>
    <xf numFmtId="0" fontId="6" fillId="3" borderId="26" xfId="0" applyFont="1" applyFill="1" applyBorder="1" applyAlignment="1" applyProtection="1">
      <alignment horizontal="center" vertical="center"/>
    </xf>
    <xf numFmtId="0" fontId="6" fillId="3" borderId="24" xfId="0" applyFont="1" applyFill="1" applyBorder="1" applyAlignment="1" applyProtection="1">
      <alignment horizontal="center" vertical="center" wrapText="1"/>
    </xf>
    <xf numFmtId="178" fontId="9" fillId="0" borderId="23" xfId="0" applyNumberFormat="1" applyFont="1" applyBorder="1" applyAlignment="1" applyProtection="1">
      <alignment horizontal="center" vertical="center" shrinkToFit="1"/>
    </xf>
    <xf numFmtId="178" fontId="9" fillId="0" borderId="1" xfId="0" applyNumberFormat="1" applyFont="1" applyBorder="1" applyAlignment="1" applyProtection="1">
      <alignment horizontal="center" vertical="center" shrinkToFit="1"/>
    </xf>
    <xf numFmtId="178" fontId="9" fillId="0" borderId="1" xfId="0" applyNumberFormat="1" applyFont="1" applyBorder="1" applyAlignment="1" applyProtection="1">
      <alignment horizontal="left" vertical="center" shrinkToFit="1"/>
    </xf>
    <xf numFmtId="178" fontId="9" fillId="0" borderId="23" xfId="4" applyNumberFormat="1" applyFont="1" applyBorder="1" applyAlignment="1" applyProtection="1">
      <alignment horizontal="right" vertical="center" shrinkToFit="1"/>
    </xf>
    <xf numFmtId="178" fontId="9" fillId="0" borderId="25" xfId="4" applyNumberFormat="1" applyFont="1" applyBorder="1" applyAlignment="1" applyProtection="1">
      <alignment horizontal="right" vertical="center" shrinkToFit="1"/>
    </xf>
    <xf numFmtId="0" fontId="9" fillId="0" borderId="0" xfId="0" applyFont="1" applyAlignment="1" applyProtection="1">
      <alignment horizontal="center" vertical="center"/>
    </xf>
    <xf numFmtId="0" fontId="6" fillId="0" borderId="0" xfId="0" applyFont="1" applyFill="1" applyBorder="1" applyAlignment="1">
      <alignment horizontal="center" vertical="center"/>
    </xf>
    <xf numFmtId="0" fontId="8" fillId="3" borderId="23" xfId="0" applyFont="1" applyFill="1" applyBorder="1" applyAlignment="1" applyProtection="1">
      <alignment horizontal="center" vertical="center" wrapText="1"/>
    </xf>
    <xf numFmtId="0" fontId="9" fillId="0" borderId="0" xfId="0" applyFont="1" applyFill="1" applyAlignment="1">
      <alignment horizontal="center" vertical="center"/>
    </xf>
    <xf numFmtId="0" fontId="6" fillId="0" borderId="0" xfId="0" applyFont="1" applyFill="1" applyAlignment="1">
      <alignment horizontal="center" vertical="center"/>
    </xf>
    <xf numFmtId="0" fontId="23" fillId="0" borderId="0" xfId="0" applyFont="1" applyFill="1" applyAlignment="1">
      <alignment horizontal="center" vertical="center"/>
    </xf>
    <xf numFmtId="178" fontId="9" fillId="0" borderId="24" xfId="4" applyNumberFormat="1" applyFont="1" applyFill="1" applyBorder="1" applyAlignment="1" applyProtection="1">
      <alignment horizontal="center" vertical="center" shrinkToFit="1"/>
      <protection locked="0"/>
    </xf>
    <xf numFmtId="0" fontId="19" fillId="5" borderId="41" xfId="0" applyFont="1" applyFill="1" applyBorder="1" applyAlignment="1" applyProtection="1">
      <alignment horizontal="center" vertical="center"/>
      <protection locked="0"/>
    </xf>
    <xf numFmtId="0" fontId="24" fillId="0" borderId="0" xfId="0" applyFont="1" applyFill="1" applyBorder="1" applyAlignment="1">
      <alignment vertical="center"/>
    </xf>
    <xf numFmtId="0" fontId="25" fillId="0" borderId="0" xfId="0" applyFont="1">
      <alignment vertical="center"/>
    </xf>
    <xf numFmtId="0" fontId="10" fillId="0" borderId="0" xfId="0" applyFont="1" applyFill="1" applyBorder="1" applyAlignment="1" applyProtection="1">
      <alignment horizontal="center" vertical="center"/>
    </xf>
    <xf numFmtId="0" fontId="0" fillId="0" borderId="0" xfId="0" applyBorder="1" applyAlignment="1">
      <alignment horizontal="center" vertical="center" textRotation="255"/>
    </xf>
    <xf numFmtId="0" fontId="7" fillId="0" borderId="0" xfId="0" applyFont="1" applyFill="1" applyBorder="1">
      <alignment vertical="center"/>
    </xf>
    <xf numFmtId="0" fontId="22" fillId="0" borderId="31" xfId="0" applyFont="1" applyBorder="1" applyAlignment="1" applyProtection="1">
      <alignment horizontal="center" vertical="center"/>
    </xf>
    <xf numFmtId="0" fontId="10" fillId="0" borderId="53" xfId="0" applyFont="1" applyBorder="1" applyProtection="1">
      <alignment vertical="center"/>
    </xf>
    <xf numFmtId="0" fontId="14" fillId="0" borderId="16" xfId="0" applyFont="1" applyBorder="1" applyProtection="1">
      <alignment vertical="center"/>
    </xf>
    <xf numFmtId="0" fontId="10" fillId="0" borderId="72" xfId="0" applyFont="1" applyBorder="1" applyAlignment="1" applyProtection="1">
      <alignment horizontal="center" vertical="center" textRotation="255"/>
    </xf>
    <xf numFmtId="0" fontId="10" fillId="0" borderId="73" xfId="0" applyFont="1" applyBorder="1" applyAlignment="1" applyProtection="1">
      <alignment horizontal="center" vertical="center" textRotation="255"/>
    </xf>
    <xf numFmtId="0" fontId="22" fillId="0" borderId="73" xfId="0" applyFont="1" applyBorder="1" applyAlignment="1" applyProtection="1">
      <alignment horizontal="center" vertical="center"/>
    </xf>
    <xf numFmtId="0" fontId="22" fillId="0" borderId="15" xfId="0" applyFont="1" applyBorder="1" applyAlignment="1" applyProtection="1">
      <alignment horizontal="left" vertical="center"/>
    </xf>
    <xf numFmtId="0" fontId="10" fillId="0" borderId="15" xfId="0" applyFont="1" applyBorder="1" applyAlignment="1" applyProtection="1">
      <alignment horizontal="left" vertical="center"/>
    </xf>
    <xf numFmtId="0" fontId="22" fillId="0" borderId="9" xfId="0" applyFont="1" applyBorder="1" applyAlignment="1" applyProtection="1">
      <alignment horizontal="left" vertical="center"/>
    </xf>
    <xf numFmtId="0" fontId="10" fillId="0" borderId="20" xfId="0" applyFont="1" applyBorder="1" applyAlignment="1" applyProtection="1">
      <alignment horizontal="left" vertical="center"/>
    </xf>
    <xf numFmtId="0" fontId="10" fillId="0" borderId="34" xfId="0" applyFont="1" applyBorder="1" applyAlignment="1" applyProtection="1">
      <alignment vertical="center"/>
    </xf>
    <xf numFmtId="176" fontId="10" fillId="0" borderId="32" xfId="0" applyNumberFormat="1" applyFont="1" applyBorder="1" applyAlignment="1" applyProtection="1">
      <alignment vertical="center"/>
    </xf>
    <xf numFmtId="0" fontId="10" fillId="0" borderId="32" xfId="0" applyFont="1" applyBorder="1" applyAlignment="1" applyProtection="1">
      <alignment vertical="center"/>
    </xf>
    <xf numFmtId="176" fontId="22" fillId="0" borderId="32" xfId="0" applyNumberFormat="1" applyFont="1" applyBorder="1" applyAlignment="1" applyProtection="1">
      <alignment vertical="center"/>
    </xf>
    <xf numFmtId="176" fontId="10" fillId="0" borderId="33" xfId="0" applyNumberFormat="1" applyFont="1" applyBorder="1" applyAlignment="1" applyProtection="1">
      <alignment vertical="center"/>
    </xf>
    <xf numFmtId="176" fontId="10" fillId="0" borderId="39" xfId="0" applyNumberFormat="1" applyFont="1" applyBorder="1" applyAlignment="1" applyProtection="1">
      <alignment vertical="center"/>
    </xf>
    <xf numFmtId="0" fontId="35" fillId="5" borderId="0" xfId="0" applyFont="1" applyFill="1" applyAlignment="1" applyProtection="1">
      <alignment horizontal="center" vertical="center" shrinkToFit="1"/>
      <protection locked="0"/>
    </xf>
    <xf numFmtId="0" fontId="0" fillId="0" borderId="0" xfId="0" applyProtection="1">
      <alignment vertical="center"/>
    </xf>
    <xf numFmtId="0" fontId="25" fillId="0" borderId="0" xfId="0" applyFont="1" applyProtection="1">
      <alignment vertical="center"/>
    </xf>
    <xf numFmtId="0" fontId="35" fillId="0" borderId="0" xfId="0" applyFont="1" applyAlignment="1" applyProtection="1">
      <alignment horizontal="right" vertical="center" shrinkToFit="1"/>
    </xf>
    <xf numFmtId="0" fontId="35" fillId="0" borderId="0" xfId="0" applyFont="1" applyAlignment="1" applyProtection="1">
      <alignment horizontal="center" vertical="center" shrinkToFit="1"/>
    </xf>
    <xf numFmtId="0" fontId="35" fillId="0" borderId="0" xfId="0" applyFont="1" applyProtection="1">
      <alignment vertical="center"/>
    </xf>
    <xf numFmtId="0" fontId="0" fillId="0" borderId="0" xfId="0" applyAlignment="1" applyProtection="1">
      <alignment horizontal="left" vertical="center" wrapText="1"/>
    </xf>
    <xf numFmtId="49" fontId="13" fillId="0" borderId="0" xfId="0" applyNumberFormat="1" applyFont="1" applyFill="1" applyBorder="1" applyAlignment="1">
      <alignment horizontal="left" vertical="center"/>
    </xf>
    <xf numFmtId="0" fontId="8" fillId="0" borderId="23" xfId="0" applyFont="1" applyFill="1" applyBorder="1" applyAlignment="1">
      <alignment horizontal="center" vertical="center"/>
    </xf>
    <xf numFmtId="49" fontId="8" fillId="0" borderId="0" xfId="0" applyNumberFormat="1" applyFont="1" applyFill="1" applyBorder="1" applyAlignment="1">
      <alignment horizontal="right" vertical="center" wrapText="1"/>
    </xf>
    <xf numFmtId="0" fontId="8" fillId="0" borderId="5" xfId="0" applyNumberFormat="1" applyFont="1" applyFill="1" applyBorder="1" applyAlignment="1">
      <alignment horizontal="center" vertical="center"/>
    </xf>
    <xf numFmtId="38" fontId="8" fillId="0" borderId="5" xfId="0" applyNumberFormat="1" applyFont="1" applyFill="1" applyBorder="1" applyAlignment="1">
      <alignment horizontal="center" vertical="center"/>
    </xf>
    <xf numFmtId="0" fontId="8" fillId="0" borderId="0" xfId="0" applyNumberFormat="1" applyFont="1" applyFill="1" applyBorder="1" applyAlignment="1">
      <alignment horizontal="center" vertical="center"/>
    </xf>
    <xf numFmtId="49" fontId="8" fillId="5" borderId="23" xfId="0" applyNumberFormat="1" applyFont="1" applyFill="1" applyBorder="1" applyAlignment="1" applyProtection="1">
      <alignment horizontal="center" vertical="center" wrapText="1"/>
      <protection locked="0"/>
    </xf>
    <xf numFmtId="0" fontId="18" fillId="5" borderId="23" xfId="0" applyFont="1" applyFill="1" applyBorder="1" applyAlignment="1" applyProtection="1">
      <alignment horizontal="center" vertical="center"/>
      <protection locked="0"/>
    </xf>
    <xf numFmtId="0" fontId="10" fillId="0" borderId="0" xfId="0" applyFont="1" applyAlignment="1" applyProtection="1">
      <alignment horizontal="center" vertical="center"/>
    </xf>
    <xf numFmtId="0" fontId="10" fillId="0" borderId="0" xfId="0" applyFont="1" applyFill="1" applyAlignment="1" applyProtection="1">
      <alignment horizontal="center" vertical="center"/>
    </xf>
    <xf numFmtId="0" fontId="10" fillId="0" borderId="74" xfId="0" applyFont="1" applyBorder="1" applyAlignment="1" applyProtection="1">
      <alignment vertical="center" wrapText="1"/>
    </xf>
    <xf numFmtId="0" fontId="5" fillId="0" borderId="0" xfId="0" applyFont="1" applyProtection="1">
      <alignment vertical="center"/>
    </xf>
    <xf numFmtId="0" fontId="5" fillId="0" borderId="0" xfId="0" applyFont="1" applyAlignment="1" applyProtection="1">
      <alignment horizontal="right" vertical="center"/>
    </xf>
    <xf numFmtId="0" fontId="5" fillId="0" borderId="0" xfId="0" applyFont="1" applyAlignment="1" applyProtection="1">
      <alignment horizontal="center" vertical="center"/>
    </xf>
    <xf numFmtId="0" fontId="43" fillId="0" borderId="0" xfId="0" applyFont="1" applyFill="1">
      <alignment vertical="center"/>
    </xf>
    <xf numFmtId="0" fontId="43" fillId="0" borderId="0" xfId="0" applyFont="1" applyFill="1" applyAlignment="1">
      <alignment horizontal="center" vertical="center"/>
    </xf>
    <xf numFmtId="0" fontId="5" fillId="0" borderId="0" xfId="0" applyFont="1" applyFill="1">
      <alignment vertical="center"/>
    </xf>
    <xf numFmtId="0" fontId="44" fillId="0" borderId="0" xfId="0" applyFont="1" applyProtection="1">
      <alignment vertical="center"/>
    </xf>
    <xf numFmtId="0" fontId="44" fillId="0" borderId="0" xfId="0" applyFont="1">
      <alignment vertical="center"/>
    </xf>
    <xf numFmtId="0" fontId="45" fillId="0" borderId="0" xfId="0" applyFont="1">
      <alignment vertical="center"/>
    </xf>
    <xf numFmtId="0" fontId="44" fillId="0" borderId="0" xfId="0" applyFont="1" applyAlignment="1">
      <alignment horizontal="right" vertical="center" shrinkToFit="1"/>
    </xf>
    <xf numFmtId="0" fontId="44" fillId="0" borderId="0" xfId="0" applyFont="1" applyAlignment="1">
      <alignment horizontal="center" vertical="center" shrinkToFit="1"/>
    </xf>
    <xf numFmtId="0" fontId="44" fillId="0" borderId="0" xfId="0" applyFont="1" applyAlignment="1">
      <alignment vertical="center"/>
    </xf>
    <xf numFmtId="0" fontId="45" fillId="0" borderId="0" xfId="0" applyFont="1" applyAlignment="1">
      <alignment horizontal="right" vertical="center"/>
    </xf>
    <xf numFmtId="0" fontId="46" fillId="0" borderId="0" xfId="0" applyFont="1">
      <alignment vertical="center"/>
    </xf>
    <xf numFmtId="0" fontId="33" fillId="0" borderId="23" xfId="0" applyFont="1" applyBorder="1" applyAlignment="1" applyProtection="1">
      <alignment vertical="center" wrapText="1"/>
    </xf>
    <xf numFmtId="0" fontId="33" fillId="6" borderId="23" xfId="0" applyFont="1" applyFill="1" applyBorder="1" applyAlignment="1" applyProtection="1">
      <alignment horizontal="center" vertical="center" wrapText="1"/>
    </xf>
    <xf numFmtId="0" fontId="44" fillId="0" borderId="0" xfId="0" applyFont="1" applyAlignment="1">
      <alignment horizontal="left" vertical="center"/>
    </xf>
    <xf numFmtId="0" fontId="35" fillId="0" borderId="0" xfId="0" applyFont="1" applyAlignment="1" applyProtection="1">
      <alignment horizontal="left" vertical="center"/>
    </xf>
    <xf numFmtId="176" fontId="10" fillId="0" borderId="0" xfId="0" applyNumberFormat="1" applyFont="1" applyBorder="1" applyAlignment="1" applyProtection="1">
      <alignment vertical="center"/>
    </xf>
    <xf numFmtId="0" fontId="11" fillId="0" borderId="0" xfId="0" applyFont="1" applyBorder="1" applyAlignment="1" applyProtection="1">
      <alignment horizontal="center" vertical="center"/>
    </xf>
    <xf numFmtId="0" fontId="10" fillId="0" borderId="0" xfId="0" applyFont="1" applyBorder="1" applyAlignment="1" applyProtection="1">
      <alignment vertical="center"/>
    </xf>
    <xf numFmtId="0" fontId="10" fillId="0" borderId="0" xfId="0" applyFont="1" applyFill="1" applyBorder="1" applyAlignment="1" applyProtection="1">
      <alignment horizontal="left" vertical="center"/>
    </xf>
    <xf numFmtId="0" fontId="8" fillId="0" borderId="23" xfId="0" applyNumberFormat="1" applyFont="1" applyFill="1" applyBorder="1" applyAlignment="1">
      <alignment horizontal="right" vertical="center" wrapText="1"/>
    </xf>
    <xf numFmtId="0" fontId="18" fillId="5" borderId="23" xfId="0" applyFont="1" applyFill="1" applyBorder="1" applyAlignment="1" applyProtection="1">
      <alignment horizontal="center" vertical="center"/>
      <protection locked="0"/>
    </xf>
    <xf numFmtId="49" fontId="8" fillId="3" borderId="23" xfId="0" applyNumberFormat="1" applyFont="1" applyFill="1" applyBorder="1" applyAlignment="1">
      <alignment horizontal="center" vertical="center" wrapText="1"/>
    </xf>
    <xf numFmtId="0" fontId="18" fillId="3" borderId="23" xfId="0" applyFont="1" applyFill="1" applyBorder="1" applyAlignment="1">
      <alignment horizontal="center" vertical="center"/>
    </xf>
    <xf numFmtId="0" fontId="8" fillId="3" borderId="23" xfId="0" applyFont="1" applyFill="1" applyBorder="1" applyAlignment="1">
      <alignment horizontal="center" vertical="center"/>
    </xf>
    <xf numFmtId="38" fontId="49" fillId="0" borderId="0" xfId="0" applyNumberFormat="1" applyFont="1" applyFill="1">
      <alignment vertical="center"/>
    </xf>
    <xf numFmtId="0" fontId="49" fillId="0" borderId="0" xfId="0" applyFont="1" applyFill="1">
      <alignment vertical="center"/>
    </xf>
    <xf numFmtId="176" fontId="49" fillId="0" borderId="0" xfId="0" applyNumberFormat="1" applyFont="1" applyFill="1">
      <alignment vertical="center"/>
    </xf>
    <xf numFmtId="49" fontId="8" fillId="0" borderId="23" xfId="0" applyNumberFormat="1" applyFont="1" applyFill="1" applyBorder="1" applyAlignment="1">
      <alignment horizontal="center" vertical="center" wrapText="1"/>
    </xf>
    <xf numFmtId="0" fontId="12" fillId="0" borderId="23" xfId="0" applyFont="1" applyFill="1" applyBorder="1" applyAlignment="1">
      <alignment horizontal="center" vertical="center"/>
    </xf>
    <xf numFmtId="0" fontId="18" fillId="3" borderId="23" xfId="0" applyFont="1" applyFill="1" applyBorder="1" applyAlignment="1">
      <alignment horizontal="center" vertical="center"/>
    </xf>
    <xf numFmtId="0" fontId="6" fillId="0" borderId="2" xfId="0" applyFont="1" applyFill="1" applyBorder="1" applyAlignment="1" applyProtection="1">
      <alignment vertical="center" shrinkToFit="1"/>
    </xf>
    <xf numFmtId="0" fontId="6" fillId="0" borderId="0" xfId="0" applyFont="1" applyFill="1" applyBorder="1" applyAlignment="1" applyProtection="1">
      <alignment vertical="center"/>
    </xf>
    <xf numFmtId="0" fontId="33" fillId="0" borderId="23" xfId="0" applyFont="1" applyBorder="1" applyAlignment="1" applyProtection="1">
      <alignment horizontal="left" vertical="center" wrapText="1"/>
    </xf>
    <xf numFmtId="0" fontId="52" fillId="0" borderId="0" xfId="0" applyFont="1" applyAlignment="1" applyProtection="1">
      <alignment horizontal="left" vertical="top"/>
    </xf>
    <xf numFmtId="0" fontId="52" fillId="0" borderId="0" xfId="0" applyFont="1" applyProtection="1">
      <alignment vertical="center"/>
    </xf>
    <xf numFmtId="0" fontId="53" fillId="0" borderId="0" xfId="0" applyFont="1" applyAlignment="1" applyProtection="1">
      <alignment vertical="center"/>
    </xf>
    <xf numFmtId="0" fontId="52" fillId="0" borderId="0" xfId="0" applyFont="1" applyFill="1" applyAlignment="1" applyProtection="1">
      <alignment horizontal="left" vertical="top"/>
    </xf>
    <xf numFmtId="0" fontId="52" fillId="0" borderId="0" xfId="0" applyFont="1" applyFill="1" applyProtection="1">
      <alignment vertical="center"/>
    </xf>
    <xf numFmtId="0" fontId="54" fillId="0" borderId="0" xfId="0" applyFont="1" applyAlignment="1" applyProtection="1">
      <alignment horizontal="left" vertical="top"/>
    </xf>
    <xf numFmtId="0" fontId="52" fillId="0" borderId="23" xfId="0" applyFont="1" applyBorder="1" applyAlignment="1" applyProtection="1">
      <alignment horizontal="center" vertical="center" shrinkToFit="1"/>
    </xf>
    <xf numFmtId="0" fontId="52" fillId="0" borderId="23" xfId="0" applyFont="1" applyBorder="1" applyAlignment="1" applyProtection="1">
      <alignment horizontal="center" vertical="center"/>
    </xf>
    <xf numFmtId="0" fontId="33" fillId="6" borderId="23" xfId="0" applyFont="1" applyFill="1" applyBorder="1" applyAlignment="1" applyProtection="1">
      <alignment horizontal="center" vertical="center"/>
    </xf>
    <xf numFmtId="0" fontId="55" fillId="0" borderId="0" xfId="0" applyFont="1" applyAlignment="1" applyProtection="1">
      <alignment vertical="center"/>
    </xf>
    <xf numFmtId="0" fontId="56" fillId="0" borderId="0" xfId="0" applyFont="1" applyAlignment="1" applyProtection="1">
      <alignment vertical="center"/>
    </xf>
    <xf numFmtId="0" fontId="57" fillId="0" borderId="0" xfId="0" applyFont="1" applyFill="1" applyAlignment="1" applyProtection="1">
      <alignment vertical="center"/>
    </xf>
    <xf numFmtId="0" fontId="54" fillId="0" borderId="23" xfId="0" applyFont="1" applyBorder="1" applyAlignment="1" applyProtection="1">
      <alignment horizontal="center" vertical="top"/>
    </xf>
    <xf numFmtId="0" fontId="33" fillId="0" borderId="23" xfId="0" applyFont="1" applyBorder="1" applyAlignment="1" applyProtection="1">
      <alignment horizontal="left" vertical="center" wrapText="1"/>
    </xf>
    <xf numFmtId="0" fontId="33" fillId="0" borderId="1" xfId="0" applyFont="1" applyBorder="1" applyAlignment="1" applyProtection="1">
      <alignment horizontal="left" vertical="center" wrapText="1"/>
    </xf>
    <xf numFmtId="0" fontId="33" fillId="0" borderId="3" xfId="0" applyFont="1" applyBorder="1" applyAlignment="1" applyProtection="1">
      <alignment horizontal="left" vertical="center" wrapText="1"/>
    </xf>
    <xf numFmtId="0" fontId="33" fillId="0" borderId="14" xfId="0" applyFont="1" applyBorder="1" applyAlignment="1" applyProtection="1">
      <alignment horizontal="left" vertical="center" wrapText="1"/>
    </xf>
    <xf numFmtId="0" fontId="33" fillId="0" borderId="75" xfId="0" applyFont="1" applyBorder="1" applyAlignment="1" applyProtection="1">
      <alignment horizontal="left" vertical="center"/>
    </xf>
    <xf numFmtId="0" fontId="33" fillId="0" borderId="76" xfId="0" applyFont="1" applyBorder="1" applyAlignment="1" applyProtection="1">
      <alignment horizontal="left" vertical="center"/>
    </xf>
    <xf numFmtId="0" fontId="34" fillId="0" borderId="23" xfId="0" applyFont="1" applyBorder="1" applyAlignment="1" applyProtection="1">
      <alignment horizontal="left" vertical="center" wrapText="1"/>
    </xf>
    <xf numFmtId="0" fontId="34" fillId="0" borderId="1" xfId="0" applyFont="1" applyBorder="1" applyAlignment="1" applyProtection="1">
      <alignment vertical="center" wrapText="1"/>
    </xf>
    <xf numFmtId="0" fontId="34" fillId="0" borderId="3" xfId="0" applyFont="1" applyBorder="1" applyAlignment="1" applyProtection="1">
      <alignment vertical="center" wrapText="1"/>
    </xf>
    <xf numFmtId="0" fontId="52" fillId="0" borderId="14" xfId="0" applyFont="1" applyBorder="1" applyAlignment="1" applyProtection="1">
      <alignment horizontal="center" vertical="center"/>
    </xf>
    <xf numFmtId="0" fontId="52" fillId="0" borderId="75" xfId="0" applyFont="1" applyBorder="1" applyAlignment="1" applyProtection="1">
      <alignment horizontal="center" vertical="center"/>
    </xf>
    <xf numFmtId="0" fontId="52" fillId="0" borderId="76" xfId="0" applyFont="1" applyBorder="1" applyAlignment="1" applyProtection="1">
      <alignment horizontal="center" vertical="center"/>
    </xf>
    <xf numFmtId="0" fontId="33" fillId="0" borderId="1" xfId="0" applyFont="1" applyFill="1" applyBorder="1" applyAlignment="1" applyProtection="1">
      <alignment horizontal="left" vertical="center" wrapText="1"/>
    </xf>
    <xf numFmtId="0" fontId="33" fillId="0" borderId="3" xfId="0" applyFont="1" applyFill="1" applyBorder="1" applyAlignment="1" applyProtection="1">
      <alignment horizontal="left" vertical="center" wrapText="1"/>
    </xf>
    <xf numFmtId="0" fontId="10" fillId="0" borderId="36" xfId="0" applyFont="1" applyBorder="1" applyAlignment="1" applyProtection="1">
      <alignment horizontal="center" vertical="center"/>
    </xf>
    <xf numFmtId="0" fontId="10" fillId="0" borderId="37" xfId="0" applyFont="1" applyBorder="1" applyAlignment="1" applyProtection="1">
      <alignment horizontal="center" vertical="center"/>
    </xf>
    <xf numFmtId="0" fontId="10" fillId="0" borderId="38" xfId="0" applyNumberFormat="1" applyFont="1" applyBorder="1" applyAlignment="1" applyProtection="1">
      <alignment horizontal="right" vertical="center"/>
    </xf>
    <xf numFmtId="0" fontId="10" fillId="0" borderId="36" xfId="0" applyNumberFormat="1" applyFont="1" applyBorder="1" applyAlignment="1" applyProtection="1">
      <alignment horizontal="right" vertical="center"/>
    </xf>
    <xf numFmtId="38" fontId="10" fillId="0" borderId="38" xfId="4" applyFont="1" applyBorder="1" applyAlignment="1" applyProtection="1">
      <alignment horizontal="right" vertical="center"/>
    </xf>
    <xf numFmtId="38" fontId="10" fillId="0" borderId="36" xfId="4" applyFont="1" applyBorder="1" applyAlignment="1" applyProtection="1">
      <alignment horizontal="right" vertical="center"/>
    </xf>
    <xf numFmtId="0" fontId="10" fillId="0" borderId="35" xfId="0" applyFont="1" applyBorder="1" applyAlignment="1" applyProtection="1">
      <alignment horizontal="center" vertical="center"/>
    </xf>
    <xf numFmtId="0" fontId="10" fillId="0" borderId="20" xfId="0" applyFont="1" applyBorder="1" applyAlignment="1" applyProtection="1">
      <alignment vertical="center"/>
    </xf>
    <xf numFmtId="0" fontId="10" fillId="0" borderId="21" xfId="0" applyFont="1" applyBorder="1" applyAlignment="1" applyProtection="1">
      <alignment vertical="center"/>
    </xf>
    <xf numFmtId="0" fontId="10" fillId="0" borderId="16" xfId="0" applyFont="1" applyBorder="1" applyAlignment="1" applyProtection="1">
      <alignment horizontal="center" vertical="center"/>
    </xf>
    <xf numFmtId="0" fontId="10" fillId="0" borderId="17" xfId="0" applyFont="1" applyBorder="1" applyAlignment="1" applyProtection="1">
      <alignment horizontal="center" vertical="center"/>
    </xf>
    <xf numFmtId="38" fontId="10" fillId="0" borderId="20" xfId="4" applyFont="1" applyBorder="1" applyAlignment="1" applyProtection="1">
      <alignment vertical="center"/>
    </xf>
    <xf numFmtId="38" fontId="10" fillId="0" borderId="21" xfId="4" applyFont="1" applyBorder="1" applyAlignment="1" applyProtection="1">
      <alignment vertical="center"/>
    </xf>
    <xf numFmtId="176" fontId="15" fillId="0" borderId="0" xfId="0" applyNumberFormat="1" applyFont="1" applyBorder="1" applyAlignment="1" applyProtection="1">
      <alignment vertical="center"/>
    </xf>
    <xf numFmtId="0" fontId="10" fillId="0" borderId="51" xfId="0" applyFont="1" applyBorder="1" applyAlignment="1" applyProtection="1">
      <alignment horizontal="center" vertical="center" textRotation="255"/>
    </xf>
    <xf numFmtId="0" fontId="0" fillId="0" borderId="27" xfId="0" applyBorder="1" applyAlignment="1">
      <alignment horizontal="center" vertical="center" textRotation="255"/>
    </xf>
    <xf numFmtId="49" fontId="10" fillId="5" borderId="13" xfId="0" applyNumberFormat="1" applyFont="1" applyFill="1" applyBorder="1" applyAlignment="1" applyProtection="1">
      <alignment horizontal="left" vertical="center"/>
      <protection locked="0"/>
    </xf>
    <xf numFmtId="0" fontId="10" fillId="0" borderId="42" xfId="0" applyFont="1" applyBorder="1" applyAlignment="1" applyProtection="1">
      <alignment horizontal="center" vertical="center"/>
    </xf>
    <xf numFmtId="0" fontId="10" fillId="0" borderId="67" xfId="0" applyFont="1" applyBorder="1" applyAlignment="1" applyProtection="1">
      <alignment horizontal="center" vertical="center"/>
    </xf>
    <xf numFmtId="0" fontId="10" fillId="0" borderId="55" xfId="0" applyFont="1" applyBorder="1" applyAlignment="1" applyProtection="1">
      <alignment horizontal="center" vertical="center"/>
    </xf>
    <xf numFmtId="0" fontId="10" fillId="0" borderId="80" xfId="0" applyFont="1" applyBorder="1" applyAlignment="1" applyProtection="1">
      <alignment horizontal="center" vertical="center"/>
    </xf>
    <xf numFmtId="49" fontId="10" fillId="5" borderId="42" xfId="0" applyNumberFormat="1" applyFont="1" applyFill="1" applyBorder="1" applyAlignment="1" applyProtection="1">
      <alignment horizontal="left" vertical="center"/>
      <protection locked="0"/>
    </xf>
    <xf numFmtId="49" fontId="10" fillId="5" borderId="67" xfId="0" applyNumberFormat="1" applyFont="1" applyFill="1" applyBorder="1" applyAlignment="1" applyProtection="1">
      <alignment horizontal="left" vertical="center"/>
      <protection locked="0"/>
    </xf>
    <xf numFmtId="0" fontId="39" fillId="5" borderId="42" xfId="7" applyFill="1" applyBorder="1" applyAlignment="1" applyProtection="1">
      <alignment horizontal="left" vertical="center" shrinkToFit="1"/>
      <protection locked="0"/>
    </xf>
    <xf numFmtId="0" fontId="10" fillId="5" borderId="42" xfId="0" applyFont="1" applyFill="1" applyBorder="1" applyAlignment="1" applyProtection="1">
      <alignment horizontal="left" vertical="center" shrinkToFit="1"/>
      <protection locked="0"/>
    </xf>
    <xf numFmtId="0" fontId="10" fillId="5" borderId="43" xfId="0" applyFont="1" applyFill="1" applyBorder="1" applyAlignment="1" applyProtection="1">
      <alignment horizontal="left" vertical="center" shrinkToFit="1"/>
      <protection locked="0"/>
    </xf>
    <xf numFmtId="0" fontId="10" fillId="0" borderId="48" xfId="0" applyFont="1" applyBorder="1" applyAlignment="1" applyProtection="1">
      <alignment horizontal="center" vertical="center"/>
    </xf>
    <xf numFmtId="0" fontId="10" fillId="0" borderId="52" xfId="0" applyFont="1" applyBorder="1" applyAlignment="1" applyProtection="1">
      <alignment horizontal="center" vertical="center"/>
    </xf>
    <xf numFmtId="0" fontId="10" fillId="0" borderId="47" xfId="0" applyFont="1" applyBorder="1" applyAlignment="1" applyProtection="1">
      <alignment horizontal="center" vertical="center"/>
    </xf>
    <xf numFmtId="0" fontId="10" fillId="0" borderId="79" xfId="0" applyFont="1" applyBorder="1" applyAlignment="1" applyProtection="1">
      <alignment horizontal="center" vertical="center"/>
    </xf>
    <xf numFmtId="0" fontId="10" fillId="5" borderId="48" xfId="0" applyFont="1" applyFill="1" applyBorder="1" applyAlignment="1" applyProtection="1">
      <alignment horizontal="left" vertical="center"/>
      <protection locked="0"/>
    </xf>
    <xf numFmtId="0" fontId="10" fillId="5" borderId="52" xfId="0" applyFont="1" applyFill="1" applyBorder="1" applyAlignment="1" applyProtection="1">
      <alignment horizontal="left" vertical="center"/>
      <protection locked="0"/>
    </xf>
    <xf numFmtId="0" fontId="16" fillId="0" borderId="0" xfId="0" applyFont="1" applyBorder="1" applyAlignment="1" applyProtection="1">
      <alignment horizontal="center" vertical="center"/>
    </xf>
    <xf numFmtId="0" fontId="10" fillId="0" borderId="0" xfId="0" applyFont="1" applyBorder="1" applyAlignment="1" applyProtection="1">
      <alignment vertical="center"/>
    </xf>
    <xf numFmtId="0" fontId="11" fillId="0" borderId="0" xfId="0" applyFont="1" applyBorder="1" applyAlignment="1" applyProtection="1">
      <alignment horizontal="center" vertical="center"/>
    </xf>
    <xf numFmtId="0" fontId="10" fillId="0" borderId="18" xfId="0" applyFont="1" applyBorder="1" applyAlignment="1" applyProtection="1">
      <alignment horizontal="center" vertical="center"/>
    </xf>
    <xf numFmtId="0" fontId="10" fillId="0" borderId="19" xfId="0" applyFont="1" applyBorder="1" applyAlignment="1" applyProtection="1">
      <alignment horizontal="center" vertical="center"/>
    </xf>
    <xf numFmtId="0" fontId="15" fillId="0" borderId="0" xfId="0" applyFont="1" applyBorder="1" applyAlignment="1" applyProtection="1">
      <alignment vertical="center"/>
    </xf>
    <xf numFmtId="0" fontId="22" fillId="0" borderId="16" xfId="0" applyFont="1" applyBorder="1" applyAlignment="1" applyProtection="1">
      <alignment horizontal="center" vertical="center"/>
    </xf>
    <xf numFmtId="0" fontId="22" fillId="0" borderId="17" xfId="0" applyFont="1" applyBorder="1" applyAlignment="1" applyProtection="1">
      <alignment horizontal="center" vertical="center"/>
    </xf>
    <xf numFmtId="0" fontId="5" fillId="5" borderId="0" xfId="0" applyFont="1" applyFill="1" applyAlignment="1" applyProtection="1">
      <alignment horizontal="center" vertical="center"/>
      <protection locked="0"/>
    </xf>
    <xf numFmtId="0" fontId="10" fillId="0" borderId="5" xfId="0" applyFont="1" applyBorder="1" applyAlignment="1" applyProtection="1">
      <alignment horizontal="center" vertical="center"/>
    </xf>
    <xf numFmtId="0" fontId="10" fillId="0" borderId="29" xfId="0" applyFont="1" applyBorder="1" applyAlignment="1" applyProtection="1">
      <alignment horizontal="center" vertical="center"/>
    </xf>
    <xf numFmtId="0" fontId="10" fillId="0" borderId="8" xfId="0" applyFont="1" applyBorder="1" applyAlignment="1" applyProtection="1">
      <alignment horizontal="center" vertical="center"/>
    </xf>
    <xf numFmtId="0" fontId="10" fillId="0" borderId="30" xfId="0" applyFont="1" applyBorder="1" applyAlignment="1" applyProtection="1">
      <alignment horizontal="center" vertical="center"/>
    </xf>
    <xf numFmtId="176" fontId="10" fillId="0" borderId="0" xfId="0" applyNumberFormat="1" applyFont="1" applyBorder="1" applyAlignment="1" applyProtection="1">
      <alignment vertical="center"/>
    </xf>
    <xf numFmtId="0" fontId="10" fillId="5" borderId="7" xfId="0" applyFont="1" applyFill="1" applyBorder="1" applyAlignment="1" applyProtection="1">
      <alignment horizontal="left" vertical="center"/>
      <protection locked="0"/>
    </xf>
    <xf numFmtId="0" fontId="10" fillId="5" borderId="63" xfId="0" applyFont="1" applyFill="1" applyBorder="1" applyAlignment="1" applyProtection="1">
      <alignment horizontal="left" vertical="center"/>
      <protection locked="0"/>
    </xf>
    <xf numFmtId="0" fontId="10" fillId="5" borderId="53" xfId="0" applyFont="1" applyFill="1" applyBorder="1" applyAlignment="1" applyProtection="1">
      <alignment horizontal="left" vertical="center"/>
      <protection locked="0"/>
    </xf>
    <xf numFmtId="0" fontId="10" fillId="5" borderId="58" xfId="0" applyFont="1" applyFill="1" applyBorder="1" applyAlignment="1" applyProtection="1">
      <alignment horizontal="left" vertical="center"/>
      <protection locked="0"/>
    </xf>
    <xf numFmtId="0" fontId="10" fillId="5" borderId="28" xfId="0" applyFont="1" applyFill="1" applyBorder="1" applyAlignment="1" applyProtection="1">
      <alignment horizontal="left" vertical="center"/>
      <protection locked="0"/>
    </xf>
    <xf numFmtId="0" fontId="10" fillId="5" borderId="49" xfId="0" applyFont="1" applyFill="1" applyBorder="1" applyAlignment="1" applyProtection="1">
      <alignment horizontal="left" vertical="center"/>
      <protection locked="0"/>
    </xf>
    <xf numFmtId="0" fontId="5" fillId="0" borderId="0" xfId="0" applyFont="1" applyFill="1" applyAlignment="1" applyProtection="1">
      <alignment horizontal="left" vertical="center"/>
    </xf>
    <xf numFmtId="0" fontId="10" fillId="0" borderId="53" xfId="0" applyFont="1" applyBorder="1" applyAlignment="1" applyProtection="1">
      <alignment horizontal="center" vertical="center"/>
    </xf>
    <xf numFmtId="0" fontId="10" fillId="0" borderId="77" xfId="0" applyFont="1" applyBorder="1" applyAlignment="1" applyProtection="1">
      <alignment horizontal="center" vertical="center"/>
    </xf>
    <xf numFmtId="0" fontId="10" fillId="0" borderId="7" xfId="0" applyFont="1" applyBorder="1" applyAlignment="1" applyProtection="1">
      <alignment horizontal="center" vertical="center"/>
    </xf>
    <xf numFmtId="0" fontId="10" fillId="0" borderId="78" xfId="0" applyFont="1" applyBorder="1" applyAlignment="1" applyProtection="1">
      <alignment horizontal="center" vertical="center"/>
    </xf>
    <xf numFmtId="0" fontId="5" fillId="0" borderId="0" xfId="0" applyFont="1" applyAlignment="1" applyProtection="1">
      <alignment horizontal="center" vertical="center"/>
    </xf>
    <xf numFmtId="0" fontId="5" fillId="0" borderId="0" xfId="0" applyFont="1" applyAlignment="1" applyProtection="1">
      <alignment horizontal="left" vertical="center" wrapText="1"/>
    </xf>
    <xf numFmtId="0" fontId="10" fillId="0" borderId="65" xfId="0" applyFont="1" applyBorder="1" applyAlignment="1" applyProtection="1">
      <alignment horizontal="center" vertical="center" textRotation="255"/>
    </xf>
    <xf numFmtId="0" fontId="10" fillId="0" borderId="27" xfId="0" applyFont="1" applyBorder="1" applyAlignment="1" applyProtection="1">
      <alignment horizontal="center" vertical="center" textRotation="255"/>
    </xf>
    <xf numFmtId="0" fontId="14" fillId="0" borderId="0" xfId="0" applyFont="1" applyBorder="1" applyAlignment="1" applyProtection="1">
      <alignment horizontal="center" vertical="center" shrinkToFit="1"/>
    </xf>
    <xf numFmtId="0" fontId="14" fillId="0" borderId="0" xfId="0" applyFont="1" applyBorder="1" applyAlignment="1" applyProtection="1">
      <alignment horizontal="center" vertical="center"/>
    </xf>
    <xf numFmtId="0" fontId="11" fillId="0" borderId="36" xfId="0" applyFont="1" applyBorder="1" applyAlignment="1" applyProtection="1">
      <alignment horizontal="center" vertical="center" wrapText="1"/>
    </xf>
    <xf numFmtId="0" fontId="11" fillId="0" borderId="39" xfId="0" applyFont="1" applyBorder="1" applyAlignment="1" applyProtection="1">
      <alignment horizontal="center" vertical="center" wrapText="1"/>
    </xf>
    <xf numFmtId="0" fontId="14" fillId="0" borderId="38" xfId="0" applyFont="1" applyBorder="1" applyAlignment="1" applyProtection="1">
      <alignment horizontal="center" vertical="center" shrinkToFit="1"/>
    </xf>
    <xf numFmtId="0" fontId="14" fillId="0" borderId="36" xfId="0" applyFont="1" applyBorder="1" applyAlignment="1" applyProtection="1">
      <alignment horizontal="center" vertical="center" shrinkToFit="1"/>
    </xf>
    <xf numFmtId="0" fontId="14" fillId="0" borderId="37" xfId="0" applyFont="1" applyBorder="1" applyAlignment="1" applyProtection="1">
      <alignment horizontal="center" vertical="center" shrinkToFit="1"/>
    </xf>
    <xf numFmtId="0" fontId="10" fillId="0" borderId="21" xfId="0" applyFont="1" applyBorder="1" applyAlignment="1" applyProtection="1">
      <alignment horizontal="center" vertical="center"/>
    </xf>
    <xf numFmtId="0" fontId="10" fillId="0" borderId="22" xfId="0" applyFont="1" applyBorder="1" applyAlignment="1" applyProtection="1">
      <alignment horizontal="center" vertical="center"/>
    </xf>
    <xf numFmtId="177" fontId="8" fillId="0" borderId="1" xfId="4" applyNumberFormat="1" applyFont="1" applyFill="1" applyBorder="1" applyAlignment="1" applyProtection="1">
      <alignment horizontal="center" vertical="center" shrinkToFit="1"/>
    </xf>
    <xf numFmtId="177" fontId="8" fillId="0" borderId="2" xfId="4" applyNumberFormat="1" applyFont="1" applyFill="1" applyBorder="1" applyAlignment="1" applyProtection="1">
      <alignment horizontal="center" vertical="center" shrinkToFit="1"/>
    </xf>
    <xf numFmtId="177" fontId="8" fillId="0" borderId="3" xfId="4" applyNumberFormat="1" applyFont="1" applyFill="1" applyBorder="1" applyAlignment="1" applyProtection="1">
      <alignment horizontal="center" vertical="center" shrinkToFit="1"/>
    </xf>
    <xf numFmtId="177" fontId="8" fillId="5" borderId="1" xfId="4" applyNumberFormat="1" applyFont="1" applyFill="1" applyBorder="1" applyAlignment="1" applyProtection="1">
      <alignment horizontal="center" vertical="center" shrinkToFit="1"/>
      <protection locked="0"/>
    </xf>
    <xf numFmtId="177" fontId="8" fillId="5" borderId="2" xfId="4" applyNumberFormat="1" applyFont="1" applyFill="1" applyBorder="1" applyAlignment="1" applyProtection="1">
      <alignment horizontal="center" vertical="center" shrinkToFit="1"/>
      <protection locked="0"/>
    </xf>
    <xf numFmtId="177" fontId="8" fillId="5" borderId="3" xfId="4" applyNumberFormat="1" applyFont="1" applyFill="1" applyBorder="1" applyAlignment="1" applyProtection="1">
      <alignment horizontal="center" vertical="center" shrinkToFit="1"/>
      <protection locked="0"/>
    </xf>
    <xf numFmtId="0" fontId="6" fillId="0" borderId="1"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8" fillId="5" borderId="1" xfId="0" applyFont="1" applyFill="1" applyBorder="1" applyAlignment="1" applyProtection="1">
      <alignment horizontal="center" vertical="center"/>
      <protection locked="0"/>
    </xf>
    <xf numFmtId="0" fontId="41" fillId="0" borderId="3" xfId="0" applyFont="1" applyBorder="1" applyAlignment="1" applyProtection="1">
      <alignment horizontal="center" vertical="center"/>
      <protection locked="0"/>
    </xf>
    <xf numFmtId="0" fontId="8" fillId="5" borderId="3" xfId="0" applyFont="1" applyFill="1" applyBorder="1" applyAlignment="1" applyProtection="1">
      <alignment horizontal="center" vertical="center"/>
      <protection locked="0"/>
    </xf>
    <xf numFmtId="0" fontId="8" fillId="5" borderId="1" xfId="0" applyNumberFormat="1" applyFont="1" applyFill="1" applyBorder="1" applyAlignment="1" applyProtection="1">
      <alignment horizontal="center" vertical="center"/>
      <protection locked="0"/>
    </xf>
    <xf numFmtId="0" fontId="8" fillId="5" borderId="2" xfId="0" applyNumberFormat="1" applyFont="1" applyFill="1" applyBorder="1" applyAlignment="1" applyProtection="1">
      <alignment horizontal="center" vertical="center"/>
      <protection locked="0"/>
    </xf>
    <xf numFmtId="0" fontId="8" fillId="5" borderId="3" xfId="0" applyNumberFormat="1" applyFont="1" applyFill="1" applyBorder="1" applyAlignment="1" applyProtection="1">
      <alignment horizontal="center" vertical="center"/>
      <protection locked="0"/>
    </xf>
    <xf numFmtId="38" fontId="8" fillId="5" borderId="1" xfId="4" applyFont="1" applyFill="1" applyBorder="1" applyAlignment="1" applyProtection="1">
      <alignment horizontal="center" vertical="center" shrinkToFit="1"/>
      <protection locked="0"/>
    </xf>
    <xf numFmtId="38" fontId="8" fillId="5" borderId="2" xfId="4" applyFont="1" applyFill="1" applyBorder="1" applyAlignment="1" applyProtection="1">
      <alignment horizontal="center" vertical="center" shrinkToFit="1"/>
      <protection locked="0"/>
    </xf>
    <xf numFmtId="38" fontId="8" fillId="5" borderId="3" xfId="4" applyFont="1" applyFill="1" applyBorder="1" applyAlignment="1" applyProtection="1">
      <alignment horizontal="center" vertical="center" shrinkToFit="1"/>
      <protection locked="0"/>
    </xf>
    <xf numFmtId="49" fontId="7" fillId="0" borderId="23" xfId="0" applyNumberFormat="1" applyFont="1" applyFill="1" applyBorder="1" applyAlignment="1">
      <alignment horizontal="center" vertical="center" wrapText="1"/>
    </xf>
    <xf numFmtId="0" fontId="50" fillId="0" borderId="23" xfId="0" applyFont="1" applyBorder="1" applyAlignment="1">
      <alignment vertical="center"/>
    </xf>
    <xf numFmtId="38" fontId="8" fillId="0" borderId="23" xfId="4" applyFont="1" applyFill="1" applyBorder="1" applyAlignment="1">
      <alignment horizontal="center" vertical="center" shrinkToFit="1"/>
    </xf>
    <xf numFmtId="0" fontId="40" fillId="0" borderId="23" xfId="0" applyFont="1" applyBorder="1" applyAlignment="1">
      <alignment horizontal="center" vertical="center" shrinkToFit="1"/>
    </xf>
    <xf numFmtId="0" fontId="8" fillId="0" borderId="1" xfId="0" applyFont="1" applyFill="1" applyBorder="1" applyAlignment="1">
      <alignment horizontal="center"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49" fontId="8" fillId="3" borderId="23" xfId="0" applyNumberFormat="1" applyFont="1" applyFill="1" applyBorder="1" applyAlignment="1">
      <alignment horizontal="center" vertical="center"/>
    </xf>
    <xf numFmtId="0" fontId="18" fillId="3" borderId="23" xfId="0" applyFont="1" applyFill="1" applyBorder="1" applyAlignment="1">
      <alignment horizontal="center" vertical="center"/>
    </xf>
    <xf numFmtId="0" fontId="8" fillId="0" borderId="5" xfId="0" applyNumberFormat="1" applyFont="1" applyFill="1" applyBorder="1" applyAlignment="1">
      <alignment horizontal="center" vertical="center"/>
    </xf>
    <xf numFmtId="0" fontId="0" fillId="0" borderId="5" xfId="0" applyNumberFormat="1" applyBorder="1" applyAlignment="1">
      <alignment horizontal="center" vertical="center"/>
    </xf>
    <xf numFmtId="0" fontId="8" fillId="5" borderId="23" xfId="0" applyNumberFormat="1" applyFont="1" applyFill="1" applyBorder="1" applyAlignment="1" applyProtection="1">
      <alignment horizontal="center" vertical="center"/>
      <protection locked="0"/>
    </xf>
    <xf numFmtId="0" fontId="18" fillId="5" borderId="23" xfId="0" applyNumberFormat="1" applyFont="1" applyFill="1" applyBorder="1" applyAlignment="1" applyProtection="1">
      <alignment horizontal="center" vertical="center"/>
      <protection locked="0"/>
    </xf>
    <xf numFmtId="38" fontId="8" fillId="5" borderId="23" xfId="4" applyFont="1" applyFill="1" applyBorder="1" applyAlignment="1" applyProtection="1">
      <alignment horizontal="center" vertical="center" shrinkToFit="1"/>
      <protection locked="0"/>
    </xf>
    <xf numFmtId="0" fontId="18" fillId="5" borderId="23" xfId="0" applyFont="1" applyFill="1" applyBorder="1" applyAlignment="1" applyProtection="1">
      <alignment horizontal="center" vertical="center" shrinkToFit="1"/>
      <protection locked="0"/>
    </xf>
    <xf numFmtId="49" fontId="8" fillId="5" borderId="23" xfId="0" applyNumberFormat="1" applyFont="1" applyFill="1" applyBorder="1" applyAlignment="1" applyProtection="1">
      <alignment horizontal="center" vertical="center"/>
      <protection locked="0"/>
    </xf>
    <xf numFmtId="0" fontId="18" fillId="5" borderId="23" xfId="0" applyFont="1" applyFill="1" applyBorder="1" applyAlignment="1" applyProtection="1">
      <alignment horizontal="center" vertical="center"/>
      <protection locked="0"/>
    </xf>
    <xf numFmtId="0" fontId="0" fillId="0" borderId="5" xfId="0" applyBorder="1" applyAlignment="1">
      <alignment horizontal="center" vertical="center"/>
    </xf>
    <xf numFmtId="49" fontId="8" fillId="0" borderId="5" xfId="0" applyNumberFormat="1" applyFont="1" applyFill="1" applyBorder="1" applyAlignment="1">
      <alignment horizontal="center" vertical="center"/>
    </xf>
    <xf numFmtId="49" fontId="8" fillId="5" borderId="1" xfId="0" applyNumberFormat="1" applyFont="1" applyFill="1" applyBorder="1" applyAlignment="1" applyProtection="1">
      <alignment horizontal="center" vertical="center"/>
      <protection locked="0"/>
    </xf>
    <xf numFmtId="49" fontId="8" fillId="5" borderId="2" xfId="0" applyNumberFormat="1" applyFont="1" applyFill="1" applyBorder="1" applyAlignment="1" applyProtection="1">
      <alignment horizontal="center" vertical="center"/>
      <protection locked="0"/>
    </xf>
    <xf numFmtId="49" fontId="8" fillId="5" borderId="3" xfId="0" applyNumberFormat="1" applyFont="1" applyFill="1" applyBorder="1" applyAlignment="1" applyProtection="1">
      <alignment horizontal="center" vertical="center"/>
      <protection locked="0"/>
    </xf>
    <xf numFmtId="0" fontId="8" fillId="0" borderId="62" xfId="0" applyFont="1" applyFill="1" applyBorder="1" applyAlignment="1">
      <alignment horizontal="left" vertical="center"/>
    </xf>
    <xf numFmtId="0" fontId="8" fillId="0" borderId="48" xfId="0" applyFont="1" applyFill="1" applyBorder="1" applyAlignment="1">
      <alignment horizontal="left" vertical="center"/>
    </xf>
    <xf numFmtId="0" fontId="8" fillId="0" borderId="49" xfId="0" applyFont="1" applyFill="1" applyBorder="1" applyAlignment="1">
      <alignment horizontal="left" vertical="center"/>
    </xf>
    <xf numFmtId="0" fontId="18" fillId="0" borderId="81" xfId="0" applyFont="1" applyFill="1" applyBorder="1" applyAlignment="1">
      <alignment horizontal="left" vertical="center"/>
    </xf>
    <xf numFmtId="0" fontId="18" fillId="0" borderId="42" xfId="0" applyFont="1" applyFill="1" applyBorder="1" applyAlignment="1">
      <alignment horizontal="left" vertical="center"/>
    </xf>
    <xf numFmtId="0" fontId="18" fillId="0" borderId="43" xfId="0" applyFont="1" applyFill="1" applyBorder="1" applyAlignment="1">
      <alignment horizontal="left" vertical="center"/>
    </xf>
    <xf numFmtId="0" fontId="21" fillId="4" borderId="35" xfId="0" applyFont="1" applyFill="1" applyBorder="1" applyAlignment="1">
      <alignment horizontal="center" vertical="center"/>
    </xf>
    <xf numFmtId="0" fontId="21" fillId="4" borderId="36" xfId="0" applyFont="1" applyFill="1" applyBorder="1" applyAlignment="1">
      <alignment horizontal="center" vertical="center"/>
    </xf>
    <xf numFmtId="0" fontId="21" fillId="4" borderId="39" xfId="0" applyFont="1" applyFill="1" applyBorder="1" applyAlignment="1">
      <alignment horizontal="center" vertical="center"/>
    </xf>
    <xf numFmtId="0" fontId="7" fillId="0" borderId="0" xfId="0" applyFont="1" applyFill="1" applyBorder="1" applyAlignment="1">
      <alignment horizontal="center" vertical="center"/>
    </xf>
    <xf numFmtId="0" fontId="6" fillId="0" borderId="0" xfId="0" applyFont="1" applyFill="1" applyBorder="1" applyAlignment="1">
      <alignment horizontal="center" vertical="center"/>
    </xf>
    <xf numFmtId="178" fontId="11" fillId="0" borderId="4" xfId="0" applyNumberFormat="1" applyFont="1" applyFill="1" applyBorder="1" applyAlignment="1">
      <alignment horizontal="right" vertical="center" shrinkToFit="1"/>
    </xf>
    <xf numFmtId="178" fontId="11" fillId="0" borderId="5" xfId="0" applyNumberFormat="1" applyFont="1" applyFill="1" applyBorder="1" applyAlignment="1">
      <alignment horizontal="right" vertical="center" shrinkToFit="1"/>
    </xf>
    <xf numFmtId="0" fontId="11" fillId="0" borderId="5" xfId="0" applyFont="1" applyFill="1" applyBorder="1" applyAlignment="1">
      <alignment horizontal="center" vertical="center"/>
    </xf>
    <xf numFmtId="0" fontId="11" fillId="0" borderId="6" xfId="0" applyFont="1" applyFill="1" applyBorder="1" applyAlignment="1">
      <alignment horizontal="center" vertical="center"/>
    </xf>
    <xf numFmtId="0" fontId="42" fillId="0" borderId="1" xfId="0" applyFont="1" applyFill="1" applyBorder="1" applyAlignment="1" applyProtection="1">
      <alignment horizontal="center" vertical="center" wrapText="1" shrinkToFit="1"/>
    </xf>
    <xf numFmtId="0" fontId="42" fillId="0" borderId="2" xfId="0" applyFont="1" applyFill="1" applyBorder="1" applyAlignment="1" applyProtection="1">
      <alignment horizontal="center" vertical="center" shrinkToFit="1"/>
    </xf>
    <xf numFmtId="38" fontId="10" fillId="5" borderId="2" xfId="4" applyFont="1" applyFill="1" applyBorder="1" applyAlignment="1" applyProtection="1">
      <alignment horizontal="right" vertical="center" shrinkToFit="1"/>
      <protection locked="0"/>
    </xf>
    <xf numFmtId="0" fontId="7" fillId="0" borderId="0" xfId="0" applyFont="1" applyFill="1" applyBorder="1" applyAlignment="1">
      <alignment horizontal="center" vertical="center" wrapText="1"/>
    </xf>
    <xf numFmtId="0" fontId="10" fillId="5" borderId="47" xfId="0" applyFont="1" applyFill="1" applyBorder="1" applyAlignment="1" applyProtection="1">
      <alignment vertical="center" shrinkToFit="1"/>
      <protection locked="0"/>
    </xf>
    <xf numFmtId="0" fontId="10" fillId="5" borderId="48" xfId="0" applyFont="1" applyFill="1" applyBorder="1" applyAlignment="1" applyProtection="1">
      <alignment vertical="center" shrinkToFit="1"/>
      <protection locked="0"/>
    </xf>
    <xf numFmtId="0" fontId="10" fillId="5" borderId="49" xfId="0" applyFont="1" applyFill="1" applyBorder="1" applyAlignment="1" applyProtection="1">
      <alignment vertical="center" shrinkToFit="1"/>
      <protection locked="0"/>
    </xf>
    <xf numFmtId="49" fontId="10" fillId="5" borderId="5" xfId="0" applyNumberFormat="1" applyFont="1" applyFill="1" applyBorder="1" applyAlignment="1" applyProtection="1">
      <alignment horizontal="left" vertical="center" shrinkToFit="1"/>
      <protection locked="0"/>
    </xf>
    <xf numFmtId="49" fontId="10" fillId="5" borderId="1" xfId="0" applyNumberFormat="1" applyFont="1" applyFill="1" applyBorder="1" applyAlignment="1" applyProtection="1">
      <alignment horizontal="left" vertical="center" shrinkToFit="1"/>
      <protection locked="0"/>
    </xf>
    <xf numFmtId="49" fontId="10" fillId="5" borderId="2" xfId="0" applyNumberFormat="1" applyFont="1" applyFill="1" applyBorder="1" applyAlignment="1" applyProtection="1">
      <alignment horizontal="left" vertical="center" shrinkToFit="1"/>
      <protection locked="0"/>
    </xf>
    <xf numFmtId="49" fontId="10" fillId="5" borderId="3" xfId="0" applyNumberFormat="1" applyFont="1" applyFill="1" applyBorder="1" applyAlignment="1" applyProtection="1">
      <alignment horizontal="left" vertical="center" shrinkToFit="1"/>
      <protection locked="0"/>
    </xf>
    <xf numFmtId="49" fontId="11" fillId="0" borderId="1" xfId="0" applyNumberFormat="1" applyFont="1" applyFill="1" applyBorder="1" applyAlignment="1">
      <alignment horizontal="center" vertical="center"/>
    </xf>
    <xf numFmtId="49" fontId="11" fillId="0" borderId="2" xfId="0" applyNumberFormat="1" applyFont="1" applyFill="1" applyBorder="1" applyAlignment="1">
      <alignment horizontal="center" vertical="center"/>
    </xf>
    <xf numFmtId="0" fontId="12" fillId="0" borderId="5" xfId="0" applyFont="1" applyFill="1" applyBorder="1" applyAlignment="1">
      <alignment horizontal="left" vertical="top" wrapText="1"/>
    </xf>
    <xf numFmtId="0" fontId="12" fillId="0" borderId="44" xfId="0" applyFont="1" applyFill="1" applyBorder="1" applyAlignment="1">
      <alignment horizontal="left" vertical="top" wrapText="1"/>
    </xf>
    <xf numFmtId="38" fontId="6" fillId="0" borderId="2" xfId="4" applyFont="1" applyFill="1" applyBorder="1" applyAlignment="1" applyProtection="1">
      <alignment horizontal="right" vertical="center" shrinkToFit="1"/>
    </xf>
    <xf numFmtId="0" fontId="8" fillId="0" borderId="1" xfId="0" applyFont="1" applyFill="1" applyBorder="1" applyAlignment="1" applyProtection="1">
      <alignment horizontal="center" vertical="center" shrinkToFit="1"/>
    </xf>
    <xf numFmtId="0" fontId="0" fillId="0" borderId="2" xfId="0" applyBorder="1" applyAlignment="1" applyProtection="1">
      <alignment horizontal="center" vertical="center" shrinkToFit="1"/>
    </xf>
    <xf numFmtId="0" fontId="0" fillId="0" borderId="3" xfId="0" applyBorder="1" applyAlignment="1" applyProtection="1">
      <alignment horizontal="center" vertical="center" shrinkToFit="1"/>
    </xf>
    <xf numFmtId="0" fontId="8" fillId="0" borderId="69" xfId="0" applyFont="1" applyFill="1" applyBorder="1" applyAlignment="1" applyProtection="1">
      <alignment vertical="center" shrinkToFit="1"/>
    </xf>
    <xf numFmtId="0" fontId="0" fillId="0" borderId="70" xfId="0" applyBorder="1" applyAlignment="1" applyProtection="1">
      <alignment vertical="center" shrinkToFit="1"/>
    </xf>
    <xf numFmtId="0" fontId="0" fillId="0" borderId="71" xfId="0" applyBorder="1" applyAlignment="1" applyProtection="1">
      <alignment vertical="center" shrinkToFit="1"/>
    </xf>
    <xf numFmtId="0" fontId="0" fillId="0" borderId="2" xfId="0" applyFill="1" applyBorder="1" applyAlignment="1" applyProtection="1">
      <alignment horizontal="center" vertical="center" shrinkToFit="1"/>
    </xf>
    <xf numFmtId="0" fontId="0" fillId="0" borderId="3" xfId="0" applyFill="1" applyBorder="1" applyAlignment="1" applyProtection="1">
      <alignment horizontal="center" vertical="center" shrinkToFit="1"/>
    </xf>
    <xf numFmtId="0" fontId="12" fillId="0" borderId="2" xfId="0" applyNumberFormat="1" applyFont="1" applyFill="1" applyBorder="1" applyAlignment="1" applyProtection="1">
      <alignment vertical="center" shrinkToFit="1"/>
    </xf>
    <xf numFmtId="0" fontId="3" fillId="0" borderId="3" xfId="0" applyFont="1" applyBorder="1" applyAlignment="1" applyProtection="1">
      <alignment vertical="center" shrinkToFit="1"/>
    </xf>
    <xf numFmtId="38" fontId="8" fillId="0" borderId="1" xfId="0" applyNumberFormat="1" applyFont="1" applyFill="1" applyBorder="1" applyAlignment="1" applyProtection="1">
      <alignment vertical="center" shrinkToFit="1"/>
    </xf>
    <xf numFmtId="38" fontId="0" fillId="0" borderId="2" xfId="0" applyNumberFormat="1" applyBorder="1" applyAlignment="1" applyProtection="1">
      <alignment vertical="center" shrinkToFit="1"/>
    </xf>
    <xf numFmtId="0" fontId="10" fillId="5" borderId="53" xfId="0" applyFont="1" applyFill="1" applyBorder="1" applyAlignment="1" applyProtection="1">
      <alignment horizontal="left" vertical="center" shrinkToFit="1"/>
      <protection locked="0"/>
    </xf>
    <xf numFmtId="0" fontId="10" fillId="5" borderId="54" xfId="0" applyFont="1" applyFill="1" applyBorder="1" applyAlignment="1" applyProtection="1">
      <alignment horizontal="left" vertical="center" shrinkToFit="1"/>
      <protection locked="0"/>
    </xf>
    <xf numFmtId="0" fontId="10" fillId="5" borderId="11" xfId="0" applyFont="1" applyFill="1" applyBorder="1" applyAlignment="1" applyProtection="1">
      <alignment horizontal="left" vertical="center" shrinkToFit="1"/>
      <protection locked="0"/>
    </xf>
    <xf numFmtId="0" fontId="10" fillId="5" borderId="8" xfId="0" applyFont="1" applyFill="1" applyBorder="1" applyAlignment="1" applyProtection="1">
      <alignment horizontal="left" vertical="center" shrinkToFit="1"/>
      <protection locked="0"/>
    </xf>
    <xf numFmtId="0" fontId="10" fillId="5" borderId="12" xfId="0" applyFont="1" applyFill="1" applyBorder="1" applyAlignment="1" applyProtection="1">
      <alignment horizontal="left" vertical="center" shrinkToFit="1"/>
      <protection locked="0"/>
    </xf>
    <xf numFmtId="0" fontId="11" fillId="0" borderId="4" xfId="0" applyFont="1" applyFill="1" applyBorder="1" applyAlignment="1">
      <alignment horizontal="center" vertical="center"/>
    </xf>
    <xf numFmtId="0" fontId="10" fillId="0" borderId="60" xfId="0" applyFont="1" applyFill="1" applyBorder="1" applyAlignment="1">
      <alignment vertical="center"/>
    </xf>
    <xf numFmtId="0" fontId="10" fillId="0" borderId="5" xfId="0" applyFont="1" applyFill="1" applyBorder="1" applyAlignment="1">
      <alignment vertical="center"/>
    </xf>
    <xf numFmtId="0" fontId="10" fillId="0" borderId="6" xfId="0" applyFont="1" applyFill="1" applyBorder="1" applyAlignment="1">
      <alignment vertical="center"/>
    </xf>
    <xf numFmtId="0" fontId="10" fillId="0" borderId="59" xfId="0" applyFont="1" applyFill="1" applyBorder="1" applyAlignment="1">
      <alignment vertical="center"/>
    </xf>
    <xf numFmtId="0" fontId="10" fillId="0" borderId="8" xfId="0" applyFont="1" applyFill="1" applyBorder="1" applyAlignment="1">
      <alignment vertical="center"/>
    </xf>
    <xf numFmtId="0" fontId="10" fillId="0" borderId="12" xfId="0" applyFont="1" applyFill="1" applyBorder="1" applyAlignment="1">
      <alignment vertical="center"/>
    </xf>
    <xf numFmtId="38" fontId="8" fillId="3" borderId="23" xfId="4" applyFont="1" applyFill="1" applyBorder="1" applyAlignment="1">
      <alignment horizontal="center" vertical="center" shrinkToFit="1"/>
    </xf>
    <xf numFmtId="0" fontId="18" fillId="3" borderId="23" xfId="0" applyFont="1" applyFill="1" applyBorder="1" applyAlignment="1">
      <alignment horizontal="center" vertical="center" shrinkToFit="1"/>
    </xf>
    <xf numFmtId="0" fontId="8" fillId="3" borderId="1" xfId="0" applyFont="1" applyFill="1" applyBorder="1" applyAlignment="1">
      <alignment horizontal="center" vertical="center"/>
    </xf>
    <xf numFmtId="0" fontId="41" fillId="3" borderId="3" xfId="0" applyFont="1" applyFill="1" applyBorder="1" applyAlignment="1">
      <alignment horizontal="center" vertical="center"/>
    </xf>
    <xf numFmtId="0" fontId="8" fillId="3" borderId="3" xfId="0" applyFont="1" applyFill="1" applyBorder="1" applyAlignment="1">
      <alignment horizontal="center" vertical="center"/>
    </xf>
    <xf numFmtId="0" fontId="14" fillId="0" borderId="55" xfId="0" applyFont="1" applyFill="1" applyBorder="1" applyAlignment="1">
      <alignment horizontal="center" vertical="center"/>
    </xf>
    <xf numFmtId="0" fontId="14" fillId="0" borderId="42" xfId="0" applyFont="1" applyFill="1" applyBorder="1" applyAlignment="1">
      <alignment horizontal="center" vertical="center"/>
    </xf>
    <xf numFmtId="0" fontId="14" fillId="0" borderId="43" xfId="0" applyFont="1" applyFill="1" applyBorder="1" applyAlignment="1">
      <alignment horizontal="center" vertical="center"/>
    </xf>
    <xf numFmtId="49" fontId="10" fillId="5" borderId="11" xfId="0" applyNumberFormat="1" applyFont="1" applyFill="1" applyBorder="1" applyAlignment="1" applyProtection="1">
      <alignment horizontal="center" vertical="center" shrinkToFit="1"/>
      <protection locked="0"/>
    </xf>
    <xf numFmtId="49" fontId="10" fillId="5" borderId="8" xfId="0" applyNumberFormat="1" applyFont="1" applyFill="1" applyBorder="1" applyAlignment="1" applyProtection="1">
      <alignment horizontal="center" vertical="center" shrinkToFit="1"/>
      <protection locked="0"/>
    </xf>
    <xf numFmtId="49" fontId="10" fillId="5" borderId="45" xfId="0" applyNumberFormat="1" applyFont="1" applyFill="1" applyBorder="1" applyAlignment="1" applyProtection="1">
      <alignment horizontal="center" vertical="center" shrinkToFit="1"/>
      <protection locked="0"/>
    </xf>
    <xf numFmtId="0" fontId="11" fillId="5" borderId="2" xfId="0" applyFont="1" applyFill="1" applyBorder="1" applyAlignment="1" applyProtection="1">
      <alignment vertical="center" shrinkToFit="1"/>
      <protection locked="0"/>
    </xf>
    <xf numFmtId="0" fontId="11" fillId="5" borderId="3" xfId="0" applyFont="1" applyFill="1" applyBorder="1" applyAlignment="1" applyProtection="1">
      <alignment vertical="center" shrinkToFit="1"/>
      <protection locked="0"/>
    </xf>
    <xf numFmtId="0" fontId="10" fillId="0" borderId="2" xfId="0" applyFont="1" applyFill="1" applyBorder="1" applyAlignment="1">
      <alignment horizontal="center" vertical="center"/>
    </xf>
    <xf numFmtId="0" fontId="10" fillId="0" borderId="46" xfId="0" applyFont="1" applyFill="1" applyBorder="1" applyAlignment="1">
      <alignment horizontal="center" vertical="center"/>
    </xf>
    <xf numFmtId="0" fontId="11" fillId="0" borderId="23" xfId="0" applyFont="1" applyFill="1" applyBorder="1" applyAlignment="1">
      <alignment horizontal="center" vertical="center"/>
    </xf>
    <xf numFmtId="0" fontId="0" fillId="0" borderId="23" xfId="0" applyBorder="1" applyAlignment="1">
      <alignment vertical="center"/>
    </xf>
    <xf numFmtId="49" fontId="8" fillId="0" borderId="23" xfId="0" applyNumberFormat="1" applyFont="1" applyFill="1" applyBorder="1" applyAlignment="1">
      <alignment horizontal="center" vertical="center"/>
    </xf>
    <xf numFmtId="0" fontId="40" fillId="0" borderId="23" xfId="0" applyFont="1" applyBorder="1" applyAlignment="1">
      <alignment vertical="center"/>
    </xf>
    <xf numFmtId="0" fontId="8" fillId="0" borderId="0" xfId="0" applyNumberFormat="1" applyFont="1" applyFill="1" applyBorder="1" applyAlignment="1">
      <alignment horizontal="center" vertical="center"/>
    </xf>
    <xf numFmtId="0" fontId="0" fillId="0" borderId="0" xfId="0" applyAlignment="1">
      <alignment horizontal="center" vertical="center"/>
    </xf>
    <xf numFmtId="38" fontId="8" fillId="0" borderId="5" xfId="0" applyNumberFormat="1" applyFont="1" applyFill="1" applyBorder="1" applyAlignment="1">
      <alignment horizontal="center" vertical="center"/>
    </xf>
    <xf numFmtId="38" fontId="8" fillId="0" borderId="23" xfId="0" applyNumberFormat="1" applyFont="1" applyFill="1" applyBorder="1" applyAlignment="1" applyProtection="1">
      <alignment horizontal="right" vertical="center" shrinkToFit="1"/>
    </xf>
    <xf numFmtId="0" fontId="6" fillId="0" borderId="23" xfId="0" applyFont="1" applyFill="1" applyBorder="1" applyAlignment="1">
      <alignment horizontal="center" vertical="center"/>
    </xf>
    <xf numFmtId="0" fontId="9" fillId="0" borderId="74" xfId="0" applyFont="1" applyFill="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45" fillId="0" borderId="1" xfId="0" applyFont="1" applyBorder="1" applyAlignment="1">
      <alignment horizontal="center" vertical="center"/>
    </xf>
    <xf numFmtId="0" fontId="45" fillId="0" borderId="2" xfId="0" applyFont="1" applyBorder="1" applyAlignment="1">
      <alignment horizontal="center" vertical="center"/>
    </xf>
    <xf numFmtId="0" fontId="45" fillId="0" borderId="3" xfId="0" applyFont="1" applyBorder="1" applyAlignment="1">
      <alignment horizontal="center" vertical="center"/>
    </xf>
    <xf numFmtId="0" fontId="0" fillId="0" borderId="70" xfId="0" applyFill="1" applyBorder="1" applyAlignment="1" applyProtection="1">
      <alignment vertical="center" shrinkToFit="1"/>
    </xf>
    <xf numFmtId="0" fontId="0" fillId="0" borderId="71" xfId="0" applyFill="1" applyBorder="1" applyAlignment="1" applyProtection="1">
      <alignment vertical="center" shrinkToFit="1"/>
    </xf>
    <xf numFmtId="0" fontId="10" fillId="0" borderId="50" xfId="0" applyFont="1" applyFill="1" applyBorder="1" applyAlignment="1">
      <alignment horizontal="center" vertical="center" textRotation="255"/>
    </xf>
    <xf numFmtId="0" fontId="10" fillId="0" borderId="56" xfId="0" applyFont="1" applyFill="1" applyBorder="1" applyAlignment="1">
      <alignment horizontal="center" vertical="center" textRotation="255"/>
    </xf>
    <xf numFmtId="0" fontId="10" fillId="0" borderId="40" xfId="0" applyFont="1" applyFill="1" applyBorder="1" applyAlignment="1">
      <alignment horizontal="center" vertical="center" textRotation="255"/>
    </xf>
    <xf numFmtId="0" fontId="39" fillId="5" borderId="1" xfId="7" applyFill="1" applyBorder="1" applyAlignment="1" applyProtection="1">
      <alignment vertical="center" shrinkToFit="1"/>
      <protection locked="0"/>
    </xf>
    <xf numFmtId="0" fontId="0" fillId="0" borderId="2" xfId="0" applyBorder="1" applyAlignment="1" applyProtection="1">
      <alignment vertical="center"/>
      <protection locked="0"/>
    </xf>
    <xf numFmtId="0" fontId="0" fillId="0" borderId="46" xfId="0" applyBorder="1" applyAlignment="1" applyProtection="1">
      <alignment vertical="center"/>
      <protection locked="0"/>
    </xf>
    <xf numFmtId="0" fontId="10" fillId="0" borderId="11" xfId="0" applyFont="1" applyFill="1" applyBorder="1" applyAlignment="1" applyProtection="1">
      <alignment horizontal="center" vertical="center" shrinkToFit="1"/>
    </xf>
    <xf numFmtId="0" fontId="10" fillId="0" borderId="8" xfId="0" applyFont="1" applyFill="1" applyBorder="1" applyAlignment="1" applyProtection="1">
      <alignment horizontal="center" vertical="center" shrinkToFit="1"/>
    </xf>
    <xf numFmtId="0" fontId="10" fillId="5" borderId="45" xfId="0" applyFont="1" applyFill="1" applyBorder="1" applyAlignment="1" applyProtection="1">
      <alignment horizontal="left" vertical="center" shrinkToFit="1"/>
      <protection locked="0"/>
    </xf>
    <xf numFmtId="177" fontId="8" fillId="5" borderId="23" xfId="4" applyNumberFormat="1" applyFont="1" applyFill="1" applyBorder="1" applyAlignment="1" applyProtection="1">
      <alignment horizontal="center" vertical="center" shrinkToFit="1"/>
      <protection locked="0"/>
    </xf>
    <xf numFmtId="0" fontId="0" fillId="0" borderId="23" xfId="0" applyBorder="1" applyAlignment="1" applyProtection="1">
      <alignment horizontal="center" vertical="center" shrinkToFit="1"/>
      <protection locked="0"/>
    </xf>
    <xf numFmtId="0" fontId="8" fillId="0" borderId="2" xfId="0" applyNumberFormat="1" applyFont="1" applyFill="1" applyBorder="1" applyAlignment="1" applyProtection="1">
      <alignment vertical="center" shrinkToFit="1"/>
    </xf>
    <xf numFmtId="0" fontId="0" fillId="0" borderId="2" xfId="0" applyNumberFormat="1" applyBorder="1" applyAlignment="1" applyProtection="1">
      <alignment vertical="center" shrinkToFit="1"/>
    </xf>
    <xf numFmtId="0" fontId="9" fillId="0" borderId="68" xfId="0" applyFont="1" applyFill="1" applyBorder="1">
      <alignment vertical="center"/>
    </xf>
    <xf numFmtId="0" fontId="35" fillId="0" borderId="0" xfId="0" applyFont="1" applyAlignment="1" applyProtection="1">
      <alignment vertical="center" wrapText="1"/>
    </xf>
    <xf numFmtId="0" fontId="35" fillId="0" borderId="0" xfId="0" applyFont="1" applyAlignment="1" applyProtection="1">
      <alignment vertical="center"/>
    </xf>
    <xf numFmtId="0" fontId="36" fillId="0" borderId="0" xfId="0" applyFont="1" applyAlignment="1" applyProtection="1">
      <alignment horizontal="center" vertical="center"/>
    </xf>
    <xf numFmtId="0" fontId="37" fillId="0" borderId="0" xfId="0" applyFont="1" applyAlignment="1" applyProtection="1">
      <alignment vertical="center"/>
    </xf>
    <xf numFmtId="0" fontId="35" fillId="5" borderId="0" xfId="0" applyFont="1" applyFill="1" applyAlignment="1" applyProtection="1">
      <alignment horizontal="left" vertical="center"/>
      <protection locked="0"/>
    </xf>
    <xf numFmtId="0" fontId="0" fillId="0" borderId="0" xfId="0" applyAlignment="1" applyProtection="1">
      <alignment horizontal="left" vertical="center"/>
      <protection locked="0"/>
    </xf>
    <xf numFmtId="0" fontId="44" fillId="0" borderId="23" xfId="0" applyFont="1" applyBorder="1" applyAlignment="1">
      <alignment horizontal="center" vertical="center" shrinkToFit="1"/>
    </xf>
    <xf numFmtId="49" fontId="44" fillId="5" borderId="23" xfId="0" applyNumberFormat="1" applyFont="1" applyFill="1" applyBorder="1" applyAlignment="1" applyProtection="1">
      <alignment horizontal="center" vertical="center" wrapText="1"/>
      <protection locked="0"/>
    </xf>
    <xf numFmtId="3" fontId="46" fillId="0" borderId="0" xfId="0" applyNumberFormat="1" applyFont="1" applyAlignment="1">
      <alignment horizontal="right" vertical="center" shrinkToFit="1"/>
    </xf>
    <xf numFmtId="0" fontId="44" fillId="0" borderId="23" xfId="0" applyFont="1" applyBorder="1" applyAlignment="1">
      <alignment horizontal="center" vertical="center"/>
    </xf>
    <xf numFmtId="0" fontId="44" fillId="0" borderId="0" xfId="0" applyFont="1" applyAlignment="1">
      <alignment horizontal="left" vertical="center" wrapText="1"/>
    </xf>
    <xf numFmtId="179" fontId="45" fillId="0" borderId="0" xfId="0" applyNumberFormat="1" applyFont="1" applyAlignment="1">
      <alignment horizontal="left" vertical="center" wrapText="1"/>
    </xf>
    <xf numFmtId="179" fontId="45" fillId="0" borderId="0" xfId="0" applyNumberFormat="1" applyFont="1" applyAlignment="1">
      <alignment vertical="center" wrapText="1"/>
    </xf>
    <xf numFmtId="0" fontId="44" fillId="0" borderId="0" xfId="0" applyFont="1" applyAlignment="1">
      <alignment horizontal="center" vertical="center"/>
    </xf>
    <xf numFmtId="0" fontId="9" fillId="0" borderId="0" xfId="0" applyFont="1" applyFill="1" applyBorder="1" applyAlignment="1" applyProtection="1">
      <alignment horizontal="left" vertical="center"/>
    </xf>
  </cellXfs>
  <cellStyles count="8">
    <cellStyle name="パーセント 2" xfId="2"/>
    <cellStyle name="ハイパーリンク" xfId="7" builtinId="8"/>
    <cellStyle name="桁区切り" xfId="4" builtinId="6"/>
    <cellStyle name="桁区切り 2" xfId="1"/>
    <cellStyle name="桁区切り 3" xfId="6"/>
    <cellStyle name="標準" xfId="0" builtinId="0"/>
    <cellStyle name="標準 2" xfId="3"/>
    <cellStyle name="標準 3" xfId="5"/>
  </cellStyles>
  <dxfs count="17">
    <dxf>
      <font>
        <color theme="0"/>
      </font>
    </dxf>
    <dxf>
      <fill>
        <patternFill patternType="none">
          <bgColor auto="1"/>
        </patternFill>
      </fill>
    </dxf>
    <dxf>
      <fill>
        <patternFill patternType="none">
          <bgColor auto="1"/>
        </patternFill>
      </fill>
    </dxf>
    <dxf>
      <fill>
        <patternFill>
          <bgColor theme="1" tint="0.499984740745262"/>
        </patternFill>
      </fill>
    </dxf>
    <dxf>
      <fill>
        <patternFill patternType="none">
          <bgColor auto="1"/>
        </patternFill>
      </fill>
    </dxf>
    <dxf>
      <fill>
        <patternFill patternType="none">
          <bgColor auto="1"/>
        </patternFill>
      </fill>
    </dxf>
    <dxf>
      <fill>
        <patternFill>
          <bgColor theme="1" tint="0.499984740745262"/>
        </patternFill>
      </fill>
    </dxf>
    <dxf>
      <fill>
        <patternFill>
          <bgColor theme="1" tint="0.499984740745262"/>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s>
  <tableStyles count="0" defaultTableStyle="TableStyleMedium2" defaultPivotStyle="PivotStyleLight16"/>
  <colors>
    <mruColors>
      <color rgb="FFFFFFCC"/>
      <color rgb="FFCCFFCC"/>
      <color rgb="FFCDFF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B2:D23"/>
  <sheetViews>
    <sheetView showGridLines="0" tabSelected="1" view="pageBreakPreview" zoomScaleNormal="100" zoomScaleSheetLayoutView="100" workbookViewId="0"/>
  </sheetViews>
  <sheetFormatPr defaultRowHeight="13.5"/>
  <cols>
    <col min="1" max="1" width="1.625" style="167" customWidth="1"/>
    <col min="2" max="2" width="5.5" style="167" customWidth="1"/>
    <col min="3" max="3" width="44.125" style="166" customWidth="1"/>
    <col min="4" max="4" width="46.125" style="167" customWidth="1"/>
    <col min="5" max="16384" width="9" style="167"/>
  </cols>
  <sheetData>
    <row r="2" spans="2:4" ht="42">
      <c r="B2" s="175" t="s">
        <v>63</v>
      </c>
    </row>
    <row r="4" spans="2:4" ht="17.25">
      <c r="B4" s="176" t="s">
        <v>37</v>
      </c>
    </row>
    <row r="5" spans="2:4" ht="17.25">
      <c r="B5" s="168"/>
    </row>
    <row r="6" spans="2:4" s="170" customFormat="1" ht="14.25">
      <c r="B6" s="177" t="s">
        <v>122</v>
      </c>
      <c r="C6" s="169"/>
    </row>
    <row r="7" spans="2:4" ht="14.25">
      <c r="C7" s="171"/>
    </row>
    <row r="8" spans="2:4" ht="14.25">
      <c r="B8" s="172" t="s">
        <v>35</v>
      </c>
      <c r="C8" s="178" t="s">
        <v>129</v>
      </c>
      <c r="D8" s="178"/>
    </row>
    <row r="9" spans="2:4" ht="33.75" customHeight="1">
      <c r="B9" s="173">
        <v>1</v>
      </c>
      <c r="C9" s="185" t="s">
        <v>174</v>
      </c>
      <c r="D9" s="185"/>
    </row>
    <row r="10" spans="2:4" ht="33.75" customHeight="1">
      <c r="B10" s="173">
        <v>2</v>
      </c>
      <c r="C10" s="179" t="s">
        <v>133</v>
      </c>
      <c r="D10" s="179"/>
    </row>
    <row r="11" spans="2:4" ht="33.75" customHeight="1">
      <c r="B11" s="188">
        <v>3</v>
      </c>
      <c r="C11" s="145" t="s">
        <v>131</v>
      </c>
      <c r="D11" s="174" t="s">
        <v>132</v>
      </c>
    </row>
    <row r="12" spans="2:4" ht="33.75" customHeight="1">
      <c r="B12" s="189"/>
      <c r="C12" s="165" t="s">
        <v>137</v>
      </c>
      <c r="D12" s="182" t="s">
        <v>147</v>
      </c>
    </row>
    <row r="13" spans="2:4" ht="33.75" customHeight="1">
      <c r="B13" s="189"/>
      <c r="C13" s="165" t="s">
        <v>146</v>
      </c>
      <c r="D13" s="183"/>
    </row>
    <row r="14" spans="2:4" ht="33.75" customHeight="1">
      <c r="B14" s="189"/>
      <c r="C14" s="165" t="s">
        <v>134</v>
      </c>
      <c r="D14" s="183"/>
    </row>
    <row r="15" spans="2:4" ht="33.75" customHeight="1">
      <c r="B15" s="189"/>
      <c r="C15" s="144" t="s">
        <v>145</v>
      </c>
      <c r="D15" s="183"/>
    </row>
    <row r="16" spans="2:4" ht="33.75" customHeight="1">
      <c r="B16" s="189"/>
      <c r="C16" s="165" t="s">
        <v>36</v>
      </c>
      <c r="D16" s="184"/>
    </row>
    <row r="17" spans="2:4" ht="33.75" customHeight="1">
      <c r="B17" s="190"/>
      <c r="C17" s="186" t="s">
        <v>144</v>
      </c>
      <c r="D17" s="187"/>
    </row>
    <row r="18" spans="2:4" ht="33.75" customHeight="1">
      <c r="B18" s="173">
        <v>4</v>
      </c>
      <c r="C18" s="180" t="s">
        <v>142</v>
      </c>
      <c r="D18" s="181"/>
    </row>
    <row r="19" spans="2:4" ht="33.75" customHeight="1">
      <c r="B19" s="173">
        <v>5</v>
      </c>
      <c r="C19" s="180" t="s">
        <v>130</v>
      </c>
      <c r="D19" s="181"/>
    </row>
    <row r="20" spans="2:4" ht="33.75" customHeight="1">
      <c r="B20" s="173">
        <v>6</v>
      </c>
      <c r="C20" s="180" t="s">
        <v>148</v>
      </c>
      <c r="D20" s="181"/>
    </row>
    <row r="21" spans="2:4" ht="39.75" customHeight="1">
      <c r="B21" s="173">
        <v>7</v>
      </c>
      <c r="C21" s="180" t="s">
        <v>165</v>
      </c>
      <c r="D21" s="181"/>
    </row>
    <row r="22" spans="2:4" ht="101.25" customHeight="1">
      <c r="B22" s="173">
        <v>8</v>
      </c>
      <c r="C22" s="191" t="s">
        <v>166</v>
      </c>
      <c r="D22" s="192"/>
    </row>
    <row r="23" spans="2:4" ht="84" customHeight="1">
      <c r="B23" s="173">
        <v>9</v>
      </c>
      <c r="C23" s="180" t="s">
        <v>168</v>
      </c>
      <c r="D23" s="181"/>
    </row>
  </sheetData>
  <sheetProtection selectLockedCells="1"/>
  <mergeCells count="12">
    <mergeCell ref="B11:B17"/>
    <mergeCell ref="C22:D22"/>
    <mergeCell ref="C23:D23"/>
    <mergeCell ref="C19:D19"/>
    <mergeCell ref="C21:D21"/>
    <mergeCell ref="C20:D20"/>
    <mergeCell ref="C8:D8"/>
    <mergeCell ref="C10:D10"/>
    <mergeCell ref="C18:D18"/>
    <mergeCell ref="D12:D16"/>
    <mergeCell ref="C9:D9"/>
    <mergeCell ref="C17:D17"/>
  </mergeCells>
  <phoneticPr fontId="3"/>
  <pageMargins left="0.23622047244094491" right="0.23622047244094491" top="0.74803149606299213" bottom="0.74803149606299213" header="0.31496062992125984" footer="0.31496062992125984"/>
  <pageSetup paperSize="9" fitToHeight="0" orientation="portrait" horizontalDpi="4294967294"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AL48"/>
  <sheetViews>
    <sheetView showGridLines="0" view="pageBreakPreview" zoomScaleNormal="120" zoomScaleSheetLayoutView="100" zoomScalePageLayoutView="130" workbookViewId="0">
      <selection activeCell="T2" sqref="T2:U2"/>
    </sheetView>
  </sheetViews>
  <sheetFormatPr defaultColWidth="2.25" defaultRowHeight="12"/>
  <cols>
    <col min="1" max="19" width="3.375" style="41" customWidth="1"/>
    <col min="20" max="23" width="2.25" style="41"/>
    <col min="24" max="27" width="2.75" style="41" customWidth="1"/>
    <col min="28" max="16384" width="2.25" style="41"/>
  </cols>
  <sheetData>
    <row r="1" spans="1:38" ht="22.5" customHeight="1">
      <c r="A1" s="130" t="s">
        <v>114</v>
      </c>
      <c r="B1" s="39"/>
      <c r="C1" s="40"/>
      <c r="D1" s="40"/>
    </row>
    <row r="2" spans="1:38" ht="14.25">
      <c r="B2" s="39"/>
      <c r="C2" s="40"/>
      <c r="D2" s="40"/>
      <c r="R2" s="42"/>
      <c r="S2" s="131" t="s">
        <v>34</v>
      </c>
      <c r="T2" s="233"/>
      <c r="U2" s="233"/>
      <c r="V2" s="132" t="s">
        <v>3</v>
      </c>
      <c r="W2" s="233"/>
      <c r="X2" s="233"/>
      <c r="Y2" s="132" t="s">
        <v>2</v>
      </c>
      <c r="Z2" s="233"/>
      <c r="AA2" s="233"/>
      <c r="AB2" s="132" t="s">
        <v>1</v>
      </c>
    </row>
    <row r="3" spans="1:38" s="130" customFormat="1" ht="18" customHeight="1">
      <c r="A3" s="245" t="s">
        <v>113</v>
      </c>
      <c r="B3" s="245"/>
      <c r="C3" s="245"/>
      <c r="D3" s="245"/>
      <c r="E3" s="245"/>
      <c r="F3" s="245"/>
      <c r="G3" s="245"/>
    </row>
    <row r="4" spans="1:38" ht="12" customHeight="1">
      <c r="A4" s="128"/>
      <c r="B4" s="128"/>
      <c r="C4" s="128"/>
      <c r="D4" s="128"/>
      <c r="E4" s="128"/>
      <c r="F4" s="128"/>
      <c r="G4" s="128"/>
    </row>
    <row r="5" spans="1:38" ht="18" customHeight="1">
      <c r="A5" s="250" t="s">
        <v>119</v>
      </c>
      <c r="B5" s="250"/>
      <c r="C5" s="250"/>
      <c r="D5" s="250"/>
      <c r="E5" s="250"/>
      <c r="F5" s="250"/>
      <c r="G5" s="250"/>
      <c r="H5" s="250"/>
      <c r="I5" s="250"/>
      <c r="J5" s="250"/>
      <c r="K5" s="250"/>
      <c r="L5" s="250"/>
      <c r="M5" s="250"/>
      <c r="N5" s="250"/>
      <c r="O5" s="250"/>
      <c r="P5" s="250"/>
      <c r="Q5" s="250"/>
      <c r="R5" s="250"/>
      <c r="S5" s="250"/>
      <c r="T5" s="250"/>
      <c r="U5" s="250"/>
      <c r="V5" s="250"/>
      <c r="W5" s="250"/>
      <c r="X5" s="250"/>
      <c r="Y5" s="250"/>
      <c r="Z5" s="250"/>
      <c r="AA5" s="250"/>
      <c r="AB5" s="250"/>
      <c r="AC5" s="42"/>
      <c r="AD5" s="42"/>
      <c r="AE5" s="42"/>
      <c r="AF5" s="42"/>
      <c r="AG5" s="42"/>
      <c r="AH5" s="42"/>
      <c r="AI5" s="42"/>
      <c r="AJ5" s="42"/>
      <c r="AK5" s="42"/>
      <c r="AL5" s="42"/>
    </row>
    <row r="6" spans="1:38" ht="12" customHeight="1">
      <c r="A6" s="127"/>
      <c r="B6" s="127"/>
      <c r="C6" s="127"/>
      <c r="D6" s="127"/>
      <c r="E6" s="127"/>
      <c r="F6" s="127"/>
      <c r="G6" s="127"/>
      <c r="H6" s="127"/>
      <c r="I6" s="127"/>
      <c r="J6" s="127"/>
      <c r="K6" s="127"/>
      <c r="L6" s="127"/>
      <c r="M6" s="127"/>
      <c r="N6" s="127"/>
      <c r="O6" s="127"/>
      <c r="P6" s="127"/>
      <c r="Q6" s="127"/>
      <c r="R6" s="127"/>
      <c r="S6" s="127"/>
      <c r="T6" s="127"/>
      <c r="U6" s="127"/>
      <c r="V6" s="127"/>
      <c r="W6" s="127"/>
      <c r="X6" s="127"/>
      <c r="Y6" s="127"/>
      <c r="Z6" s="127"/>
      <c r="AA6" s="127"/>
      <c r="AB6" s="127"/>
      <c r="AC6" s="42"/>
      <c r="AD6" s="42"/>
      <c r="AE6" s="42"/>
      <c r="AF6" s="42"/>
      <c r="AG6" s="42"/>
      <c r="AH6" s="42"/>
      <c r="AI6" s="42"/>
      <c r="AJ6" s="42"/>
      <c r="AK6" s="42"/>
      <c r="AL6" s="42"/>
    </row>
    <row r="7" spans="1:38" ht="18" customHeight="1">
      <c r="A7" s="251" t="s">
        <v>149</v>
      </c>
      <c r="B7" s="251"/>
      <c r="C7" s="251"/>
      <c r="D7" s="251"/>
      <c r="E7" s="251"/>
      <c r="F7" s="251"/>
      <c r="G7" s="251"/>
      <c r="H7" s="251"/>
      <c r="I7" s="251"/>
      <c r="J7" s="251"/>
      <c r="K7" s="251"/>
      <c r="L7" s="251"/>
      <c r="M7" s="251"/>
      <c r="N7" s="251"/>
      <c r="O7" s="251"/>
      <c r="P7" s="251"/>
      <c r="Q7" s="251"/>
      <c r="R7" s="251"/>
      <c r="S7" s="251"/>
      <c r="T7" s="251"/>
      <c r="U7" s="251"/>
      <c r="V7" s="251"/>
      <c r="W7" s="251"/>
      <c r="X7" s="251"/>
      <c r="Y7" s="251"/>
      <c r="Z7" s="251"/>
      <c r="AA7" s="251"/>
      <c r="AB7" s="251"/>
      <c r="AC7" s="42"/>
      <c r="AD7" s="42"/>
      <c r="AE7" s="42"/>
      <c r="AF7" s="42"/>
      <c r="AG7" s="42"/>
      <c r="AH7" s="42"/>
      <c r="AI7" s="42"/>
      <c r="AJ7" s="42"/>
      <c r="AK7" s="42"/>
      <c r="AL7" s="42"/>
    </row>
    <row r="8" spans="1:38" ht="20.25" customHeight="1">
      <c r="A8" s="251"/>
      <c r="B8" s="251"/>
      <c r="C8" s="251"/>
      <c r="D8" s="251"/>
      <c r="E8" s="251"/>
      <c r="F8" s="251"/>
      <c r="G8" s="251"/>
      <c r="H8" s="251"/>
      <c r="I8" s="251"/>
      <c r="J8" s="251"/>
      <c r="K8" s="251"/>
      <c r="L8" s="251"/>
      <c r="M8" s="251"/>
      <c r="N8" s="251"/>
      <c r="O8" s="251"/>
      <c r="P8" s="251"/>
      <c r="Q8" s="251"/>
      <c r="R8" s="251"/>
      <c r="S8" s="251"/>
      <c r="T8" s="251"/>
      <c r="U8" s="251"/>
      <c r="V8" s="251"/>
      <c r="W8" s="251"/>
      <c r="X8" s="251"/>
      <c r="Y8" s="251"/>
      <c r="Z8" s="251"/>
      <c r="AA8" s="251"/>
      <c r="AB8" s="251"/>
    </row>
    <row r="9" spans="1:38" ht="8.25" customHeight="1" thickBot="1">
      <c r="A9" s="129"/>
      <c r="B9" s="129"/>
      <c r="C9" s="129"/>
      <c r="D9" s="129"/>
      <c r="E9" s="129"/>
      <c r="F9" s="129"/>
      <c r="G9" s="129"/>
      <c r="H9" s="129"/>
      <c r="I9" s="129"/>
      <c r="J9" s="129"/>
      <c r="K9" s="129"/>
      <c r="L9" s="129"/>
      <c r="M9" s="129"/>
      <c r="N9" s="129"/>
      <c r="O9" s="129"/>
      <c r="P9" s="129"/>
      <c r="Q9" s="129"/>
      <c r="R9" s="129"/>
      <c r="S9" s="129"/>
      <c r="T9" s="129"/>
      <c r="U9" s="129"/>
      <c r="V9" s="129"/>
      <c r="W9" s="129"/>
      <c r="X9" s="129"/>
      <c r="Y9" s="129"/>
      <c r="Z9" s="129"/>
      <c r="AA9" s="129"/>
      <c r="AB9" s="129"/>
    </row>
    <row r="10" spans="1:38" ht="21" customHeight="1">
      <c r="A10" s="207" t="s">
        <v>26</v>
      </c>
      <c r="B10" s="246" t="s">
        <v>4</v>
      </c>
      <c r="C10" s="246"/>
      <c r="D10" s="247"/>
      <c r="E10" s="241"/>
      <c r="F10" s="241"/>
      <c r="G10" s="241"/>
      <c r="H10" s="241"/>
      <c r="I10" s="241"/>
      <c r="J10" s="241"/>
      <c r="K10" s="241"/>
      <c r="L10" s="241"/>
      <c r="M10" s="241"/>
      <c r="N10" s="241"/>
      <c r="O10" s="241"/>
      <c r="P10" s="241"/>
      <c r="Q10" s="241"/>
      <c r="R10" s="241"/>
      <c r="S10" s="241"/>
      <c r="T10" s="241"/>
      <c r="U10" s="241"/>
      <c r="V10" s="241"/>
      <c r="W10" s="241"/>
      <c r="X10" s="241"/>
      <c r="Y10" s="241"/>
      <c r="Z10" s="241"/>
      <c r="AA10" s="241"/>
      <c r="AB10" s="242"/>
    </row>
    <row r="11" spans="1:38" ht="32.25" customHeight="1">
      <c r="A11" s="252"/>
      <c r="B11" s="248" t="s">
        <v>5</v>
      </c>
      <c r="C11" s="248"/>
      <c r="D11" s="249"/>
      <c r="E11" s="239"/>
      <c r="F11" s="239"/>
      <c r="G11" s="239"/>
      <c r="H11" s="239"/>
      <c r="I11" s="239"/>
      <c r="J11" s="239"/>
      <c r="K11" s="239"/>
      <c r="L11" s="239"/>
      <c r="M11" s="239"/>
      <c r="N11" s="239"/>
      <c r="O11" s="239"/>
      <c r="P11" s="239"/>
      <c r="Q11" s="239"/>
      <c r="R11" s="239"/>
      <c r="S11" s="239"/>
      <c r="T11" s="239"/>
      <c r="U11" s="239"/>
      <c r="V11" s="239"/>
      <c r="W11" s="239"/>
      <c r="X11" s="239"/>
      <c r="Y11" s="239"/>
      <c r="Z11" s="239"/>
      <c r="AA11" s="239"/>
      <c r="AB11" s="240"/>
      <c r="AC11" s="39"/>
      <c r="AD11" s="39"/>
      <c r="AE11" s="39"/>
      <c r="AF11" s="39"/>
      <c r="AG11" s="39"/>
      <c r="AH11" s="39"/>
      <c r="AI11" s="39"/>
      <c r="AJ11" s="39"/>
    </row>
    <row r="12" spans="1:38" ht="13.5" customHeight="1">
      <c r="A12" s="252"/>
      <c r="B12" s="234" t="s">
        <v>27</v>
      </c>
      <c r="C12" s="234"/>
      <c r="D12" s="235"/>
      <c r="E12" s="43" t="s">
        <v>6</v>
      </c>
      <c r="F12" s="43"/>
      <c r="G12" s="43"/>
      <c r="H12" s="209"/>
      <c r="I12" s="209"/>
      <c r="J12" s="43" t="s">
        <v>7</v>
      </c>
      <c r="K12" s="209"/>
      <c r="L12" s="209"/>
      <c r="M12" s="209"/>
      <c r="N12" s="43" t="s">
        <v>8</v>
      </c>
      <c r="O12" s="43"/>
      <c r="P12" s="43"/>
      <c r="Q12" s="43"/>
      <c r="R12" s="43"/>
      <c r="S12" s="43"/>
      <c r="T12" s="43"/>
      <c r="U12" s="43"/>
      <c r="V12" s="43"/>
      <c r="W12" s="43"/>
      <c r="X12" s="43"/>
      <c r="Y12" s="43"/>
      <c r="Z12" s="43"/>
      <c r="AA12" s="43"/>
      <c r="AB12" s="44"/>
      <c r="AC12" s="39"/>
      <c r="AD12" s="39"/>
      <c r="AE12" s="39"/>
      <c r="AF12" s="39"/>
      <c r="AG12" s="39"/>
      <c r="AH12" s="39"/>
      <c r="AI12" s="39"/>
      <c r="AJ12" s="39"/>
    </row>
    <row r="13" spans="1:38" ht="33" customHeight="1">
      <c r="A13" s="252"/>
      <c r="B13" s="236"/>
      <c r="C13" s="236"/>
      <c r="D13" s="237"/>
      <c r="E13" s="243"/>
      <c r="F13" s="239"/>
      <c r="G13" s="239"/>
      <c r="H13" s="239"/>
      <c r="I13" s="239"/>
      <c r="J13" s="239"/>
      <c r="K13" s="239"/>
      <c r="L13" s="239"/>
      <c r="M13" s="239"/>
      <c r="N13" s="239"/>
      <c r="O13" s="239"/>
      <c r="P13" s="239"/>
      <c r="Q13" s="239"/>
      <c r="R13" s="239"/>
      <c r="S13" s="239"/>
      <c r="T13" s="239"/>
      <c r="U13" s="239"/>
      <c r="V13" s="239"/>
      <c r="W13" s="239"/>
      <c r="X13" s="239"/>
      <c r="Y13" s="239"/>
      <c r="Z13" s="239"/>
      <c r="AA13" s="239"/>
      <c r="AB13" s="240"/>
    </row>
    <row r="14" spans="1:38" ht="26.25" customHeight="1" thickBot="1">
      <c r="A14" s="253"/>
      <c r="B14" s="219" t="s">
        <v>11</v>
      </c>
      <c r="C14" s="219"/>
      <c r="D14" s="219"/>
      <c r="E14" s="219"/>
      <c r="F14" s="219"/>
      <c r="G14" s="219"/>
      <c r="H14" s="219"/>
      <c r="I14" s="220"/>
      <c r="J14" s="221" t="s">
        <v>12</v>
      </c>
      <c r="K14" s="219"/>
      <c r="L14" s="222"/>
      <c r="M14" s="223"/>
      <c r="N14" s="223"/>
      <c r="O14" s="223"/>
      <c r="P14" s="223"/>
      <c r="Q14" s="224"/>
      <c r="R14" s="221" t="s">
        <v>13</v>
      </c>
      <c r="S14" s="219"/>
      <c r="T14" s="222"/>
      <c r="U14" s="223"/>
      <c r="V14" s="223"/>
      <c r="W14" s="223"/>
      <c r="X14" s="223"/>
      <c r="Y14" s="223"/>
      <c r="Z14" s="223"/>
      <c r="AA14" s="223"/>
      <c r="AB14" s="244"/>
      <c r="AL14" s="39"/>
    </row>
    <row r="15" spans="1:38" ht="9.75" customHeight="1" thickBot="1">
      <c r="A15" s="45"/>
      <c r="B15" s="40"/>
      <c r="C15" s="40"/>
      <c r="D15" s="40"/>
      <c r="E15" s="40"/>
      <c r="F15" s="40"/>
      <c r="G15" s="40"/>
      <c r="H15" s="40"/>
      <c r="I15" s="40"/>
      <c r="J15" s="40"/>
      <c r="K15" s="40"/>
      <c r="L15" s="40"/>
      <c r="M15" s="151"/>
      <c r="N15" s="151"/>
      <c r="O15" s="151"/>
      <c r="P15" s="151"/>
      <c r="Q15" s="151"/>
      <c r="R15" s="93"/>
      <c r="S15" s="93"/>
      <c r="T15" s="93"/>
      <c r="U15" s="151"/>
      <c r="V15" s="151"/>
      <c r="W15" s="151"/>
      <c r="X15" s="151"/>
      <c r="Y15" s="151"/>
      <c r="Z15" s="151"/>
      <c r="AA15" s="151"/>
      <c r="AB15" s="151"/>
      <c r="AC15" s="39"/>
      <c r="AD15" s="39"/>
      <c r="AE15" s="39"/>
      <c r="AF15" s="39"/>
      <c r="AG15" s="39"/>
      <c r="AH15" s="39"/>
      <c r="AI15" s="39"/>
      <c r="AJ15" s="39"/>
    </row>
    <row r="16" spans="1:38" ht="26.25" customHeight="1">
      <c r="A16" s="207" t="s">
        <v>62</v>
      </c>
      <c r="B16" s="210" t="s">
        <v>61</v>
      </c>
      <c r="C16" s="210"/>
      <c r="D16" s="210"/>
      <c r="E16" s="210"/>
      <c r="F16" s="210"/>
      <c r="G16" s="210"/>
      <c r="H16" s="210"/>
      <c r="I16" s="211"/>
      <c r="J16" s="212" t="s">
        <v>10</v>
      </c>
      <c r="K16" s="210"/>
      <c r="L16" s="213"/>
      <c r="M16" s="214"/>
      <c r="N16" s="214"/>
      <c r="O16" s="214"/>
      <c r="P16" s="214"/>
      <c r="Q16" s="215"/>
      <c r="R16" s="212" t="s">
        <v>28</v>
      </c>
      <c r="S16" s="210"/>
      <c r="T16" s="213"/>
      <c r="U16" s="216"/>
      <c r="V16" s="217"/>
      <c r="W16" s="217"/>
      <c r="X16" s="217"/>
      <c r="Y16" s="217"/>
      <c r="Z16" s="217"/>
      <c r="AA16" s="217"/>
      <c r="AB16" s="218"/>
    </row>
    <row r="17" spans="1:38" ht="26.25" customHeight="1" thickBot="1">
      <c r="A17" s="208"/>
      <c r="B17" s="219" t="s">
        <v>14</v>
      </c>
      <c r="C17" s="219"/>
      <c r="D17" s="219"/>
      <c r="E17" s="219"/>
      <c r="F17" s="219"/>
      <c r="G17" s="219"/>
      <c r="H17" s="219"/>
      <c r="I17" s="220"/>
      <c r="J17" s="221" t="s">
        <v>12</v>
      </c>
      <c r="K17" s="219"/>
      <c r="L17" s="222"/>
      <c r="M17" s="223"/>
      <c r="N17" s="223"/>
      <c r="O17" s="223"/>
      <c r="P17" s="223"/>
      <c r="Q17" s="224"/>
      <c r="R17" s="221" t="s">
        <v>13</v>
      </c>
      <c r="S17" s="219"/>
      <c r="T17" s="222"/>
      <c r="U17" s="223"/>
      <c r="V17" s="223"/>
      <c r="W17" s="223"/>
      <c r="X17" s="223"/>
      <c r="Y17" s="223"/>
      <c r="Z17" s="223"/>
      <c r="AA17" s="223"/>
      <c r="AB17" s="244"/>
      <c r="AC17" s="39"/>
      <c r="AD17" s="39"/>
      <c r="AE17" s="39"/>
      <c r="AF17" s="39"/>
      <c r="AG17" s="39"/>
      <c r="AH17" s="39"/>
      <c r="AI17" s="39"/>
      <c r="AJ17" s="39"/>
    </row>
    <row r="18" spans="1:38" ht="13.5" customHeight="1">
      <c r="A18" s="94"/>
      <c r="B18" s="40"/>
      <c r="C18" s="40"/>
      <c r="D18" s="40"/>
      <c r="E18" s="40"/>
      <c r="F18" s="40"/>
      <c r="G18" s="40"/>
      <c r="H18" s="40"/>
      <c r="I18" s="40"/>
      <c r="J18" s="40"/>
      <c r="K18" s="40"/>
      <c r="L18" s="40"/>
      <c r="M18" s="151"/>
      <c r="N18" s="151"/>
      <c r="O18" s="151"/>
      <c r="P18" s="151"/>
      <c r="Q18" s="151"/>
      <c r="R18" s="93"/>
      <c r="S18" s="93"/>
      <c r="T18" s="93"/>
      <c r="U18" s="151"/>
      <c r="V18" s="151"/>
      <c r="W18" s="151"/>
      <c r="X18" s="151"/>
      <c r="Y18" s="151"/>
      <c r="Z18" s="151"/>
      <c r="AA18" s="151"/>
      <c r="AB18" s="151"/>
      <c r="AC18" s="39"/>
      <c r="AD18" s="39"/>
      <c r="AE18" s="39"/>
      <c r="AF18" s="39"/>
      <c r="AG18" s="39"/>
      <c r="AH18" s="39"/>
      <c r="AI18" s="39"/>
      <c r="AJ18" s="39"/>
    </row>
    <row r="19" spans="1:38" ht="18" customHeight="1" thickBot="1">
      <c r="A19" s="39" t="s">
        <v>25</v>
      </c>
      <c r="B19" s="39"/>
      <c r="C19" s="39"/>
      <c r="D19" s="39"/>
      <c r="E19" s="39"/>
      <c r="F19" s="39"/>
      <c r="G19" s="46"/>
      <c r="H19" s="39"/>
      <c r="I19" s="39"/>
      <c r="J19" s="39"/>
      <c r="K19" s="39"/>
      <c r="L19" s="39"/>
      <c r="M19" s="39"/>
      <c r="N19" s="39"/>
      <c r="O19" s="39"/>
      <c r="P19" s="39"/>
      <c r="Q19" s="39"/>
      <c r="R19" s="39"/>
      <c r="S19" s="39"/>
      <c r="T19" s="39"/>
      <c r="U19" s="39"/>
      <c r="V19" s="39"/>
      <c r="W19" s="39"/>
      <c r="X19" s="39"/>
      <c r="Y19" s="39"/>
      <c r="Z19" s="39"/>
      <c r="AA19" s="39"/>
      <c r="AB19" s="39"/>
      <c r="AC19" s="39"/>
      <c r="AD19" s="39"/>
      <c r="AE19" s="39"/>
      <c r="AF19" s="39"/>
      <c r="AG19" s="39"/>
      <c r="AH19" s="39"/>
      <c r="AI19" s="39"/>
      <c r="AJ19" s="39"/>
      <c r="AK19" s="39"/>
      <c r="AL19" s="39"/>
    </row>
    <row r="20" spans="1:38" ht="21.75" customHeight="1" thickBot="1">
      <c r="A20" s="199" t="s">
        <v>122</v>
      </c>
      <c r="B20" s="193"/>
      <c r="C20" s="193"/>
      <c r="D20" s="193"/>
      <c r="E20" s="193"/>
      <c r="F20" s="193"/>
      <c r="G20" s="193"/>
      <c r="H20" s="193"/>
      <c r="I20" s="193"/>
      <c r="J20" s="193"/>
      <c r="K20" s="193"/>
      <c r="L20" s="193"/>
      <c r="M20" s="193"/>
      <c r="N20" s="193"/>
      <c r="O20" s="193"/>
      <c r="P20" s="193"/>
      <c r="Q20" s="193"/>
      <c r="R20" s="193"/>
      <c r="S20" s="194"/>
      <c r="T20" s="258" t="s">
        <v>124</v>
      </c>
      <c r="U20" s="259"/>
      <c r="V20" s="259"/>
      <c r="W20" s="260"/>
      <c r="X20" s="256" t="s">
        <v>15</v>
      </c>
      <c r="Y20" s="256"/>
      <c r="Z20" s="256"/>
      <c r="AA20" s="256"/>
      <c r="AB20" s="257"/>
      <c r="AC20" s="254"/>
      <c r="AD20" s="254"/>
      <c r="AE20" s="254"/>
      <c r="AF20" s="254"/>
      <c r="AG20" s="255"/>
      <c r="AH20" s="255"/>
      <c r="AI20" s="255"/>
      <c r="AJ20" s="255"/>
      <c r="AK20" s="255"/>
      <c r="AL20" s="255"/>
    </row>
    <row r="21" spans="1:38" ht="17.25" customHeight="1">
      <c r="A21" s="99">
        <v>1</v>
      </c>
      <c r="B21" s="105" t="s">
        <v>66</v>
      </c>
      <c r="C21" s="97"/>
      <c r="D21" s="97"/>
      <c r="E21" s="47"/>
      <c r="F21" s="47"/>
      <c r="G21" s="47"/>
      <c r="H21" s="47"/>
      <c r="I21" s="47"/>
      <c r="J21" s="47"/>
      <c r="K21" s="47"/>
      <c r="L21" s="47"/>
      <c r="M21" s="47"/>
      <c r="N21" s="47"/>
      <c r="O21" s="47"/>
      <c r="P21" s="47"/>
      <c r="Q21" s="47"/>
      <c r="R21" s="47"/>
      <c r="S21" s="48"/>
      <c r="T21" s="200">
        <f ca="1">COUNTIFS('（提出不要）申請額一覧'!$E$4:$E$383,B21,'（提出不要）申請額一覧'!$N$4:$N$383,"&gt;0")</f>
        <v>0</v>
      </c>
      <c r="U21" s="201"/>
      <c r="V21" s="261" t="s">
        <v>16</v>
      </c>
      <c r="W21" s="262"/>
      <c r="X21" s="204">
        <f ca="1">SUMIF('（提出不要）申請額一覧'!$E$4:$E$383,B21,'（提出不要）申請額一覧'!$N$4:$N$383)</f>
        <v>0</v>
      </c>
      <c r="Y21" s="205"/>
      <c r="Z21" s="205"/>
      <c r="AA21" s="205"/>
      <c r="AB21" s="106" t="s">
        <v>39</v>
      </c>
      <c r="AC21" s="226"/>
      <c r="AD21" s="226"/>
      <c r="AE21" s="227"/>
      <c r="AF21" s="227"/>
      <c r="AG21" s="238"/>
      <c r="AH21" s="238"/>
      <c r="AI21" s="238"/>
      <c r="AJ21" s="238"/>
      <c r="AK21" s="49"/>
      <c r="AL21" s="49"/>
    </row>
    <row r="22" spans="1:38" ht="17.25" customHeight="1">
      <c r="A22" s="100">
        <v>2</v>
      </c>
      <c r="B22" s="103" t="s">
        <v>18</v>
      </c>
      <c r="C22" s="50"/>
      <c r="D22" s="50"/>
      <c r="E22" s="50"/>
      <c r="F22" s="50"/>
      <c r="G22" s="50"/>
      <c r="H22" s="50"/>
      <c r="I22" s="50"/>
      <c r="J22" s="50"/>
      <c r="K22" s="50"/>
      <c r="L22" s="50"/>
      <c r="M22" s="50"/>
      <c r="N22" s="50"/>
      <c r="O22" s="50"/>
      <c r="P22" s="50"/>
      <c r="Q22" s="50"/>
      <c r="R22" s="50"/>
      <c r="S22" s="51"/>
      <c r="T22" s="200">
        <f ca="1">COUNTIFS('（提出不要）申請額一覧'!$E$4:$E$383,B22,'（提出不要）申請額一覧'!$N$4:$N$383,"&gt;0")</f>
        <v>0</v>
      </c>
      <c r="U22" s="201"/>
      <c r="V22" s="202" t="s">
        <v>16</v>
      </c>
      <c r="W22" s="203"/>
      <c r="X22" s="204">
        <f ca="1">SUMIF('（提出不要）申請額一覧'!$E$4:$E$383,B22,'（提出不要）申請額一覧'!$N$4:$N$383)</f>
        <v>0</v>
      </c>
      <c r="Y22" s="205"/>
      <c r="Z22" s="205"/>
      <c r="AA22" s="205"/>
      <c r="AB22" s="107" t="s">
        <v>39</v>
      </c>
      <c r="AC22" s="226"/>
      <c r="AD22" s="226"/>
      <c r="AE22" s="227"/>
      <c r="AF22" s="227"/>
      <c r="AG22" s="238"/>
      <c r="AH22" s="238"/>
      <c r="AI22" s="238"/>
      <c r="AJ22" s="238"/>
      <c r="AK22" s="52"/>
      <c r="AL22" s="49"/>
    </row>
    <row r="23" spans="1:38" ht="17.25" customHeight="1">
      <c r="A23" s="100">
        <v>3</v>
      </c>
      <c r="B23" s="103" t="s">
        <v>19</v>
      </c>
      <c r="C23" s="50"/>
      <c r="D23" s="50"/>
      <c r="E23" s="50"/>
      <c r="F23" s="50"/>
      <c r="G23" s="50"/>
      <c r="H23" s="50"/>
      <c r="I23" s="50"/>
      <c r="J23" s="50"/>
      <c r="K23" s="50"/>
      <c r="L23" s="50"/>
      <c r="M23" s="50"/>
      <c r="N23" s="50"/>
      <c r="O23" s="50"/>
      <c r="P23" s="50"/>
      <c r="Q23" s="50"/>
      <c r="R23" s="50"/>
      <c r="S23" s="51"/>
      <c r="T23" s="200">
        <f ca="1">COUNTIFS('（提出不要）申請額一覧'!$E$4:$E$383,B23,'（提出不要）申請額一覧'!$N$4:$N$383,"&gt;0")</f>
        <v>0</v>
      </c>
      <c r="U23" s="201"/>
      <c r="V23" s="202" t="s">
        <v>16</v>
      </c>
      <c r="W23" s="203"/>
      <c r="X23" s="204">
        <f ca="1">SUMIF('（提出不要）申請額一覧'!$E$4:$E$383,B23,'（提出不要）申請額一覧'!$N$4:$N$383)</f>
        <v>0</v>
      </c>
      <c r="Y23" s="205"/>
      <c r="Z23" s="205"/>
      <c r="AA23" s="205"/>
      <c r="AB23" s="107" t="s">
        <v>39</v>
      </c>
      <c r="AC23" s="226"/>
      <c r="AD23" s="226"/>
      <c r="AE23" s="227"/>
      <c r="AF23" s="227"/>
      <c r="AG23" s="238"/>
      <c r="AH23" s="238"/>
      <c r="AI23" s="238"/>
      <c r="AJ23" s="238"/>
      <c r="AK23" s="52"/>
      <c r="AL23" s="49"/>
    </row>
    <row r="24" spans="1:38" ht="17.25" customHeight="1">
      <c r="A24" s="100">
        <v>4</v>
      </c>
      <c r="B24" s="103" t="s">
        <v>20</v>
      </c>
      <c r="C24" s="98"/>
      <c r="D24" s="50"/>
      <c r="E24" s="50"/>
      <c r="F24" s="50"/>
      <c r="G24" s="50"/>
      <c r="H24" s="50"/>
      <c r="I24" s="50"/>
      <c r="J24" s="50"/>
      <c r="K24" s="50"/>
      <c r="L24" s="50"/>
      <c r="M24" s="50"/>
      <c r="N24" s="50"/>
      <c r="O24" s="50"/>
      <c r="P24" s="50"/>
      <c r="Q24" s="50"/>
      <c r="R24" s="50"/>
      <c r="S24" s="50"/>
      <c r="T24" s="200">
        <f ca="1">COUNTIFS('（提出不要）申請額一覧'!$E$4:$E$383,B24,'（提出不要）申請額一覧'!$N$4:$N$383,"&gt;0")</f>
        <v>0</v>
      </c>
      <c r="U24" s="201"/>
      <c r="V24" s="202" t="s">
        <v>16</v>
      </c>
      <c r="W24" s="203"/>
      <c r="X24" s="204">
        <f ca="1">SUMIF('（提出不要）申請額一覧'!$E$4:$E$383,B24,'（提出不要）申請額一覧'!$N$4:$N$383)</f>
        <v>0</v>
      </c>
      <c r="Y24" s="205"/>
      <c r="Z24" s="205"/>
      <c r="AA24" s="205"/>
      <c r="AB24" s="108" t="s">
        <v>39</v>
      </c>
      <c r="AC24" s="226"/>
      <c r="AD24" s="226"/>
      <c r="AE24" s="227"/>
      <c r="AF24" s="227"/>
      <c r="AG24" s="238"/>
      <c r="AH24" s="238"/>
      <c r="AI24" s="238"/>
      <c r="AJ24" s="238"/>
      <c r="AK24" s="49"/>
      <c r="AL24" s="49"/>
    </row>
    <row r="25" spans="1:38" ht="17.25" customHeight="1">
      <c r="A25" s="100">
        <v>5</v>
      </c>
      <c r="B25" s="103" t="s">
        <v>143</v>
      </c>
      <c r="C25" s="50"/>
      <c r="D25" s="50"/>
      <c r="E25" s="50"/>
      <c r="F25" s="50"/>
      <c r="G25" s="50"/>
      <c r="H25" s="50"/>
      <c r="I25" s="50"/>
      <c r="J25" s="50"/>
      <c r="K25" s="50"/>
      <c r="L25" s="50"/>
      <c r="M25" s="50"/>
      <c r="N25" s="50"/>
      <c r="O25" s="50"/>
      <c r="P25" s="50"/>
      <c r="Q25" s="50"/>
      <c r="R25" s="50"/>
      <c r="S25" s="50"/>
      <c r="T25" s="200">
        <f ca="1">COUNTIFS('（提出不要）申請額一覧'!$E$4:$E$383,B25,'（提出不要）申請額一覧'!$N$4:$N$383,"&gt;0")</f>
        <v>0</v>
      </c>
      <c r="U25" s="201"/>
      <c r="V25" s="202" t="s">
        <v>16</v>
      </c>
      <c r="W25" s="203"/>
      <c r="X25" s="204">
        <f ca="1">SUMIF('（提出不要）申請額一覧'!$E$4:$E$383,B25,'（提出不要）申請額一覧'!$N$4:$N$383)</f>
        <v>0</v>
      </c>
      <c r="Y25" s="205"/>
      <c r="Z25" s="205"/>
      <c r="AA25" s="205"/>
      <c r="AB25" s="108" t="s">
        <v>39</v>
      </c>
      <c r="AC25" s="226"/>
      <c r="AD25" s="226"/>
      <c r="AE25" s="227"/>
      <c r="AF25" s="227"/>
      <c r="AG25" s="238"/>
      <c r="AH25" s="238"/>
      <c r="AI25" s="238"/>
      <c r="AJ25" s="238"/>
      <c r="AK25" s="49"/>
      <c r="AL25" s="49"/>
    </row>
    <row r="26" spans="1:38" ht="17.25" customHeight="1">
      <c r="A26" s="100">
        <v>6</v>
      </c>
      <c r="B26" s="103" t="s">
        <v>21</v>
      </c>
      <c r="C26" s="50"/>
      <c r="D26" s="50"/>
      <c r="E26" s="50"/>
      <c r="F26" s="50"/>
      <c r="G26" s="50"/>
      <c r="H26" s="50"/>
      <c r="I26" s="50"/>
      <c r="J26" s="50"/>
      <c r="K26" s="50"/>
      <c r="L26" s="50"/>
      <c r="M26" s="50"/>
      <c r="N26" s="50"/>
      <c r="O26" s="50"/>
      <c r="P26" s="50"/>
      <c r="Q26" s="50"/>
      <c r="R26" s="50"/>
      <c r="S26" s="50"/>
      <c r="T26" s="200">
        <f ca="1">COUNTIFS('（提出不要）申請額一覧'!$E$4:$E$383,B26,'（提出不要）申請額一覧'!$N$4:$N$383,"&gt;0")</f>
        <v>0</v>
      </c>
      <c r="U26" s="201"/>
      <c r="V26" s="202" t="s">
        <v>16</v>
      </c>
      <c r="W26" s="203"/>
      <c r="X26" s="204">
        <f ca="1">SUMIF('（提出不要）申請額一覧'!$E$4:$E$383,B26,'（提出不要）申請額一覧'!$N$4:$N$383)</f>
        <v>0</v>
      </c>
      <c r="Y26" s="205"/>
      <c r="Z26" s="205"/>
      <c r="AA26" s="205"/>
      <c r="AB26" s="107" t="s">
        <v>39</v>
      </c>
      <c r="AC26" s="226"/>
      <c r="AD26" s="226"/>
      <c r="AE26" s="227"/>
      <c r="AF26" s="227"/>
      <c r="AG26" s="238"/>
      <c r="AH26" s="238"/>
      <c r="AI26" s="238"/>
      <c r="AJ26" s="238"/>
      <c r="AK26" s="52"/>
      <c r="AL26" s="49"/>
    </row>
    <row r="27" spans="1:38" ht="17.25" customHeight="1">
      <c r="A27" s="100">
        <v>7</v>
      </c>
      <c r="B27" s="103" t="s">
        <v>157</v>
      </c>
      <c r="C27" s="50"/>
      <c r="D27" s="50"/>
      <c r="E27" s="50"/>
      <c r="F27" s="50"/>
      <c r="G27" s="50"/>
      <c r="H27" s="50"/>
      <c r="I27" s="50"/>
      <c r="J27" s="50"/>
      <c r="K27" s="50"/>
      <c r="L27" s="50"/>
      <c r="M27" s="50"/>
      <c r="N27" s="50"/>
      <c r="O27" s="50"/>
      <c r="P27" s="50"/>
      <c r="Q27" s="50"/>
      <c r="R27" s="50"/>
      <c r="S27" s="50"/>
      <c r="T27" s="200">
        <f ca="1">COUNTIFS('（提出不要）申請額一覧'!$E$4:$E$383,B27,'（提出不要）申請額一覧'!$N$4:$N$383,"&gt;0")</f>
        <v>0</v>
      </c>
      <c r="U27" s="201"/>
      <c r="V27" s="202" t="s">
        <v>16</v>
      </c>
      <c r="W27" s="203"/>
      <c r="X27" s="204">
        <f ca="1">SUMIF('（提出不要）申請額一覧'!$E$4:$E$383,B27,'（提出不要）申請額一覧'!$N$4:$N$383)</f>
        <v>0</v>
      </c>
      <c r="Y27" s="205"/>
      <c r="Z27" s="205"/>
      <c r="AA27" s="205"/>
      <c r="AB27" s="107" t="s">
        <v>39</v>
      </c>
      <c r="AC27" s="226"/>
      <c r="AD27" s="226"/>
      <c r="AE27" s="227"/>
      <c r="AF27" s="227"/>
      <c r="AG27" s="238"/>
      <c r="AH27" s="238"/>
      <c r="AI27" s="238"/>
      <c r="AJ27" s="238"/>
      <c r="AK27" s="52"/>
      <c r="AL27" s="49"/>
    </row>
    <row r="28" spans="1:38" ht="17.25" customHeight="1">
      <c r="A28" s="100">
        <v>8</v>
      </c>
      <c r="B28" s="103" t="s">
        <v>141</v>
      </c>
      <c r="C28" s="50"/>
      <c r="D28" s="50"/>
      <c r="E28" s="50"/>
      <c r="F28" s="50"/>
      <c r="G28" s="50"/>
      <c r="H28" s="50"/>
      <c r="I28" s="50"/>
      <c r="J28" s="50"/>
      <c r="K28" s="50"/>
      <c r="L28" s="50"/>
      <c r="M28" s="50"/>
      <c r="N28" s="50"/>
      <c r="O28" s="50"/>
      <c r="P28" s="50"/>
      <c r="Q28" s="50"/>
      <c r="R28" s="50"/>
      <c r="S28" s="50"/>
      <c r="T28" s="200">
        <f ca="1">COUNTIFS('（提出不要）申請額一覧'!$E$4:$E$383,B28,'（提出不要）申請額一覧'!$N$4:$N$383,"&gt;0")</f>
        <v>0</v>
      </c>
      <c r="U28" s="201"/>
      <c r="V28" s="202" t="s">
        <v>16</v>
      </c>
      <c r="W28" s="203"/>
      <c r="X28" s="204">
        <f ca="1">SUMIF('（提出不要）申請額一覧'!$E$4:$E$383,B28,'（提出不要）申請額一覧'!$N$4:$N$383)</f>
        <v>0</v>
      </c>
      <c r="Y28" s="205"/>
      <c r="Z28" s="205"/>
      <c r="AA28" s="205"/>
      <c r="AB28" s="107" t="s">
        <v>39</v>
      </c>
      <c r="AC28" s="150"/>
      <c r="AD28" s="150"/>
      <c r="AE28" s="149"/>
      <c r="AF28" s="149"/>
      <c r="AG28" s="148"/>
      <c r="AH28" s="148"/>
      <c r="AI28" s="148"/>
      <c r="AJ28" s="148"/>
      <c r="AK28" s="52"/>
      <c r="AL28" s="49"/>
    </row>
    <row r="29" spans="1:38" ht="17.25" customHeight="1">
      <c r="A29" s="101">
        <v>9</v>
      </c>
      <c r="B29" s="102" t="s">
        <v>80</v>
      </c>
      <c r="C29" s="53"/>
      <c r="D29" s="53"/>
      <c r="E29" s="53"/>
      <c r="F29" s="53"/>
      <c r="G29" s="53"/>
      <c r="H29" s="53"/>
      <c r="I29" s="53"/>
      <c r="J29" s="53"/>
      <c r="K29" s="53"/>
      <c r="L29" s="53"/>
      <c r="M29" s="53"/>
      <c r="N29" s="53"/>
      <c r="O29" s="53"/>
      <c r="P29" s="53"/>
      <c r="Q29" s="53"/>
      <c r="R29" s="53"/>
      <c r="S29" s="54"/>
      <c r="T29" s="200">
        <f ca="1">COUNTIFS('（提出不要）申請額一覧'!$E$4:$E$383,B29,'（提出不要）申請額一覧'!$N$4:$N$383,"&gt;0")</f>
        <v>0</v>
      </c>
      <c r="U29" s="201"/>
      <c r="V29" s="202" t="s">
        <v>16</v>
      </c>
      <c r="W29" s="203"/>
      <c r="X29" s="204">
        <f ca="1">SUMIF('（提出不要）申請額一覧'!$E$4:$E$383,B29,'（提出不要）申請額一覧'!$N$4:$N$383)</f>
        <v>0</v>
      </c>
      <c r="Y29" s="205"/>
      <c r="Z29" s="205"/>
      <c r="AA29" s="205"/>
      <c r="AB29" s="107" t="s">
        <v>39</v>
      </c>
      <c r="AC29" s="230"/>
      <c r="AD29" s="230"/>
      <c r="AE29" s="225"/>
      <c r="AF29" s="225"/>
      <c r="AG29" s="206"/>
      <c r="AH29" s="206"/>
      <c r="AI29" s="206"/>
      <c r="AJ29" s="206"/>
      <c r="AK29" s="55"/>
      <c r="AL29" s="56"/>
    </row>
    <row r="30" spans="1:38" ht="17.25" customHeight="1">
      <c r="A30" s="101">
        <v>10</v>
      </c>
      <c r="B30" s="102" t="s">
        <v>81</v>
      </c>
      <c r="C30" s="53"/>
      <c r="D30" s="53"/>
      <c r="E30" s="53"/>
      <c r="F30" s="53"/>
      <c r="G30" s="53"/>
      <c r="H30" s="53"/>
      <c r="I30" s="53"/>
      <c r="J30" s="53"/>
      <c r="K30" s="53"/>
      <c r="L30" s="53"/>
      <c r="M30" s="53"/>
      <c r="N30" s="53"/>
      <c r="O30" s="53"/>
      <c r="P30" s="53"/>
      <c r="Q30" s="53"/>
      <c r="R30" s="53"/>
      <c r="S30" s="53"/>
      <c r="T30" s="200">
        <f ca="1">COUNTIFS('（提出不要）申請額一覧'!$E$4:$E$383,B30,'（提出不要）申請額一覧'!$N$4:$N$383,"&gt;0")</f>
        <v>0</v>
      </c>
      <c r="U30" s="201"/>
      <c r="V30" s="231" t="s">
        <v>16</v>
      </c>
      <c r="W30" s="232"/>
      <c r="X30" s="204">
        <f ca="1">SUMIF('（提出不要）申請額一覧'!$E$4:$E$383,B30,'（提出不要）申請額一覧'!$N$4:$N$383)</f>
        <v>0</v>
      </c>
      <c r="Y30" s="205"/>
      <c r="Z30" s="205"/>
      <c r="AA30" s="205"/>
      <c r="AB30" s="109" t="s">
        <v>39</v>
      </c>
      <c r="AC30" s="57"/>
      <c r="AD30" s="57"/>
      <c r="AE30" s="58"/>
      <c r="AF30" s="58"/>
      <c r="AG30" s="59"/>
      <c r="AH30" s="59"/>
      <c r="AI30" s="59"/>
      <c r="AJ30" s="59"/>
      <c r="AK30" s="55"/>
      <c r="AL30" s="56"/>
    </row>
    <row r="31" spans="1:38" ht="17.25" customHeight="1">
      <c r="A31" s="101">
        <v>11</v>
      </c>
      <c r="B31" s="102" t="s">
        <v>17</v>
      </c>
      <c r="C31" s="53"/>
      <c r="D31" s="53"/>
      <c r="E31" s="53"/>
      <c r="F31" s="53"/>
      <c r="G31" s="53"/>
      <c r="H31" s="53"/>
      <c r="I31" s="53"/>
      <c r="J31" s="53"/>
      <c r="K31" s="53"/>
      <c r="L31" s="53"/>
      <c r="M31" s="53"/>
      <c r="N31" s="53"/>
      <c r="O31" s="53"/>
      <c r="P31" s="53"/>
      <c r="Q31" s="53"/>
      <c r="R31" s="53"/>
      <c r="S31" s="53"/>
      <c r="T31" s="200">
        <f ca="1">COUNTIFS('（提出不要）申請額一覧'!$E$4:$E$383,B31,'（提出不要）申請額一覧'!$N$4:$N$383,"&gt;0")</f>
        <v>0</v>
      </c>
      <c r="U31" s="201"/>
      <c r="V31" s="231" t="s">
        <v>16</v>
      </c>
      <c r="W31" s="232"/>
      <c r="X31" s="204">
        <f ca="1">SUMIF('（提出不要）申請額一覧'!$E$4:$E$383,B31,'（提出不要）申請額一覧'!$N$4:$N$383)</f>
        <v>0</v>
      </c>
      <c r="Y31" s="205"/>
      <c r="Z31" s="205"/>
      <c r="AA31" s="205"/>
      <c r="AB31" s="109" t="s">
        <v>39</v>
      </c>
      <c r="AC31" s="230"/>
      <c r="AD31" s="230"/>
      <c r="AE31" s="225"/>
      <c r="AF31" s="225"/>
      <c r="AG31" s="206"/>
      <c r="AH31" s="206"/>
      <c r="AI31" s="206"/>
      <c r="AJ31" s="206"/>
      <c r="AK31" s="55"/>
      <c r="AL31" s="56"/>
    </row>
    <row r="32" spans="1:38" ht="17.25" customHeight="1">
      <c r="A32" s="101">
        <v>12</v>
      </c>
      <c r="B32" s="102" t="s">
        <v>82</v>
      </c>
      <c r="C32" s="53"/>
      <c r="D32" s="53"/>
      <c r="E32" s="53"/>
      <c r="F32" s="53"/>
      <c r="G32" s="53"/>
      <c r="H32" s="53"/>
      <c r="I32" s="53"/>
      <c r="J32" s="53"/>
      <c r="K32" s="53"/>
      <c r="L32" s="53"/>
      <c r="M32" s="53"/>
      <c r="N32" s="53"/>
      <c r="O32" s="53"/>
      <c r="P32" s="53"/>
      <c r="Q32" s="53"/>
      <c r="R32" s="53"/>
      <c r="S32" s="53"/>
      <c r="T32" s="200">
        <f ca="1">COUNTIFS('（提出不要）申請額一覧'!$E$4:$E$383,B32,'（提出不要）申請額一覧'!$N$4:$N$383,"&gt;0")</f>
        <v>0</v>
      </c>
      <c r="U32" s="201"/>
      <c r="V32" s="202" t="s">
        <v>16</v>
      </c>
      <c r="W32" s="203"/>
      <c r="X32" s="204">
        <f ca="1">SUMIF('（提出不要）申請額一覧'!$E$4:$E$383,B32,'（提出不要）申請額一覧'!$N$4:$N$383)</f>
        <v>0</v>
      </c>
      <c r="Y32" s="205"/>
      <c r="Z32" s="205"/>
      <c r="AA32" s="205"/>
      <c r="AB32" s="107" t="s">
        <v>39</v>
      </c>
      <c r="AC32" s="226"/>
      <c r="AD32" s="226"/>
      <c r="AE32" s="227"/>
      <c r="AF32" s="227"/>
      <c r="AG32" s="238"/>
      <c r="AH32" s="238"/>
      <c r="AI32" s="238"/>
      <c r="AJ32" s="238"/>
      <c r="AK32" s="52"/>
      <c r="AL32" s="49"/>
    </row>
    <row r="33" spans="1:38" ht="17.25" customHeight="1">
      <c r="A33" s="101">
        <v>13</v>
      </c>
      <c r="B33" s="102" t="s">
        <v>22</v>
      </c>
      <c r="C33" s="53"/>
      <c r="D33" s="53"/>
      <c r="E33" s="53"/>
      <c r="F33" s="53"/>
      <c r="G33" s="53"/>
      <c r="H33" s="53"/>
      <c r="I33" s="53"/>
      <c r="J33" s="53"/>
      <c r="K33" s="53"/>
      <c r="L33" s="53"/>
      <c r="M33" s="53"/>
      <c r="N33" s="53"/>
      <c r="O33" s="53"/>
      <c r="P33" s="53"/>
      <c r="Q33" s="53"/>
      <c r="R33" s="53"/>
      <c r="S33" s="53"/>
      <c r="T33" s="200">
        <f ca="1">COUNTIFS('（提出不要）申請額一覧'!$E$4:$E$383,B33,'（提出不要）申請額一覧'!$N$4:$N$383,"&gt;0")</f>
        <v>0</v>
      </c>
      <c r="U33" s="201"/>
      <c r="V33" s="202" t="s">
        <v>16</v>
      </c>
      <c r="W33" s="203"/>
      <c r="X33" s="204">
        <f ca="1">SUMIF('（提出不要）申請額一覧'!$E$4:$E$383,B33,'（提出不要）申請額一覧'!$N$4:$N$383)</f>
        <v>0</v>
      </c>
      <c r="Y33" s="205"/>
      <c r="Z33" s="205"/>
      <c r="AA33" s="205"/>
      <c r="AB33" s="107" t="s">
        <v>39</v>
      </c>
      <c r="AC33" s="62"/>
      <c r="AD33" s="62"/>
      <c r="AE33" s="63"/>
      <c r="AF33" s="63"/>
      <c r="AG33" s="64"/>
      <c r="AH33" s="64"/>
      <c r="AI33" s="64"/>
      <c r="AJ33" s="64"/>
      <c r="AK33" s="52"/>
      <c r="AL33" s="49"/>
    </row>
    <row r="34" spans="1:38" ht="17.25" customHeight="1">
      <c r="A34" s="101">
        <v>14</v>
      </c>
      <c r="B34" s="102" t="s">
        <v>23</v>
      </c>
      <c r="C34" s="53"/>
      <c r="D34" s="53"/>
      <c r="E34" s="53"/>
      <c r="F34" s="53"/>
      <c r="G34" s="53"/>
      <c r="H34" s="53"/>
      <c r="I34" s="53"/>
      <c r="J34" s="53"/>
      <c r="K34" s="53"/>
      <c r="L34" s="53"/>
      <c r="M34" s="53"/>
      <c r="N34" s="53"/>
      <c r="O34" s="53"/>
      <c r="P34" s="53"/>
      <c r="Q34" s="53"/>
      <c r="R34" s="53"/>
      <c r="S34" s="53"/>
      <c r="T34" s="200">
        <f ca="1">COUNTIFS('（提出不要）申請額一覧'!$E$4:$E$383,B34,'（提出不要）申請額一覧'!$N$4:$N$383,"&gt;0")</f>
        <v>0</v>
      </c>
      <c r="U34" s="201"/>
      <c r="V34" s="202" t="s">
        <v>16</v>
      </c>
      <c r="W34" s="203"/>
      <c r="X34" s="204">
        <f ca="1">SUMIF('（提出不要）申請額一覧'!$E$4:$E$383,B34,'（提出不要）申請額一覧'!$N$4:$N$383)</f>
        <v>0</v>
      </c>
      <c r="Y34" s="205"/>
      <c r="Z34" s="205"/>
      <c r="AA34" s="205"/>
      <c r="AB34" s="107" t="s">
        <v>39</v>
      </c>
      <c r="AC34" s="62"/>
      <c r="AD34" s="62"/>
      <c r="AE34" s="63"/>
      <c r="AF34" s="63"/>
      <c r="AG34" s="64"/>
      <c r="AH34" s="64"/>
      <c r="AI34" s="64"/>
      <c r="AJ34" s="64"/>
      <c r="AK34" s="52"/>
      <c r="AL34" s="49"/>
    </row>
    <row r="35" spans="1:38" ht="17.25" customHeight="1">
      <c r="A35" s="101">
        <v>15</v>
      </c>
      <c r="B35" s="102" t="s">
        <v>78</v>
      </c>
      <c r="C35" s="53"/>
      <c r="D35" s="53"/>
      <c r="E35" s="53"/>
      <c r="F35" s="53"/>
      <c r="G35" s="53"/>
      <c r="H35" s="53"/>
      <c r="I35" s="53"/>
      <c r="J35" s="53"/>
      <c r="K35" s="53"/>
      <c r="L35" s="53"/>
      <c r="M35" s="53"/>
      <c r="N35" s="53"/>
      <c r="O35" s="53"/>
      <c r="P35" s="53"/>
      <c r="Q35" s="53"/>
      <c r="R35" s="53"/>
      <c r="S35" s="53"/>
      <c r="T35" s="200">
        <f ca="1">COUNTIFS('（提出不要）申請額一覧'!$E$4:$E$383,B35,'（提出不要）申請額一覧'!$N$4:$N$383,"&gt;0")</f>
        <v>0</v>
      </c>
      <c r="U35" s="201"/>
      <c r="V35" s="202" t="s">
        <v>16</v>
      </c>
      <c r="W35" s="203"/>
      <c r="X35" s="204">
        <f ca="1">SUMIF('（提出不要）申請額一覧'!$E$4:$E$383,B35,'（提出不要）申請額一覧'!$N$4:$N$383)</f>
        <v>0</v>
      </c>
      <c r="Y35" s="205"/>
      <c r="Z35" s="205"/>
      <c r="AA35" s="205"/>
      <c r="AB35" s="107" t="s">
        <v>39</v>
      </c>
      <c r="AC35" s="62"/>
      <c r="AD35" s="62"/>
      <c r="AE35" s="63"/>
      <c r="AF35" s="63"/>
      <c r="AG35" s="64"/>
      <c r="AH35" s="64"/>
      <c r="AI35" s="64"/>
      <c r="AJ35" s="64"/>
      <c r="AK35" s="52"/>
      <c r="AL35" s="49"/>
    </row>
    <row r="36" spans="1:38" ht="17.25" customHeight="1">
      <c r="A36" s="101">
        <v>16</v>
      </c>
      <c r="B36" s="103" t="s">
        <v>83</v>
      </c>
      <c r="C36" s="50"/>
      <c r="D36" s="50"/>
      <c r="E36" s="50"/>
      <c r="F36" s="50"/>
      <c r="G36" s="50"/>
      <c r="H36" s="50"/>
      <c r="I36" s="50"/>
      <c r="J36" s="50"/>
      <c r="K36" s="50"/>
      <c r="L36" s="50"/>
      <c r="M36" s="50"/>
      <c r="N36" s="50"/>
      <c r="O36" s="50"/>
      <c r="P36" s="50"/>
      <c r="Q36" s="50"/>
      <c r="R36" s="50"/>
      <c r="S36" s="50"/>
      <c r="T36" s="200">
        <f ca="1">COUNTIFS('（提出不要）申請額一覧'!$E$4:$E$383,B36,'（提出不要）申請額一覧'!$N$4:$N$383,"&gt;0")</f>
        <v>0</v>
      </c>
      <c r="U36" s="201"/>
      <c r="V36" s="202" t="s">
        <v>16</v>
      </c>
      <c r="W36" s="203"/>
      <c r="X36" s="204">
        <f ca="1">SUMIF('（提出不要）申請額一覧'!$E$4:$E$383,B36,'（提出不要）申請額一覧'!$N$4:$N$383)</f>
        <v>0</v>
      </c>
      <c r="Y36" s="205"/>
      <c r="Z36" s="205"/>
      <c r="AA36" s="205"/>
      <c r="AB36" s="107" t="s">
        <v>39</v>
      </c>
      <c r="AC36" s="226"/>
      <c r="AD36" s="226"/>
      <c r="AE36" s="227"/>
      <c r="AF36" s="227"/>
      <c r="AG36" s="238"/>
      <c r="AH36" s="238"/>
      <c r="AI36" s="238"/>
      <c r="AJ36" s="238"/>
      <c r="AK36" s="52"/>
      <c r="AL36" s="49"/>
    </row>
    <row r="37" spans="1:38" ht="17.25" customHeight="1">
      <c r="A37" s="101">
        <v>17</v>
      </c>
      <c r="B37" s="103" t="s">
        <v>84</v>
      </c>
      <c r="C37" s="50"/>
      <c r="D37" s="50"/>
      <c r="E37" s="50"/>
      <c r="F37" s="50"/>
      <c r="G37" s="50"/>
      <c r="H37" s="50"/>
      <c r="I37" s="50"/>
      <c r="J37" s="50"/>
      <c r="K37" s="50"/>
      <c r="L37" s="50"/>
      <c r="M37" s="50"/>
      <c r="N37" s="50"/>
      <c r="O37" s="50"/>
      <c r="P37" s="50"/>
      <c r="Q37" s="50"/>
      <c r="R37" s="50"/>
      <c r="S37" s="50"/>
      <c r="T37" s="200">
        <f ca="1">COUNTIFS('（提出不要）申請額一覧'!$E$4:$E$383,B37,'（提出不要）申請額一覧'!$N$4:$N$383,"&gt;0")</f>
        <v>0</v>
      </c>
      <c r="U37" s="201"/>
      <c r="V37" s="202" t="s">
        <v>16</v>
      </c>
      <c r="W37" s="203"/>
      <c r="X37" s="204">
        <f ca="1">SUMIF('（提出不要）申請額一覧'!$E$4:$E$383,B37,'（提出不要）申請額一覧'!$N$4:$N$383)</f>
        <v>0</v>
      </c>
      <c r="Y37" s="205"/>
      <c r="Z37" s="205"/>
      <c r="AA37" s="205"/>
      <c r="AB37" s="107" t="s">
        <v>39</v>
      </c>
      <c r="AC37" s="226"/>
      <c r="AD37" s="226"/>
      <c r="AE37" s="227"/>
      <c r="AF37" s="227"/>
      <c r="AG37" s="238"/>
      <c r="AH37" s="238"/>
      <c r="AI37" s="238"/>
      <c r="AJ37" s="238"/>
      <c r="AK37" s="52"/>
      <c r="AL37" s="49"/>
    </row>
    <row r="38" spans="1:38" ht="17.25" customHeight="1">
      <c r="A38" s="101">
        <v>18</v>
      </c>
      <c r="B38" s="103" t="s">
        <v>85</v>
      </c>
      <c r="C38" s="50"/>
      <c r="D38" s="50"/>
      <c r="E38" s="50"/>
      <c r="F38" s="50"/>
      <c r="G38" s="50"/>
      <c r="H38" s="50"/>
      <c r="I38" s="50"/>
      <c r="J38" s="50"/>
      <c r="K38" s="50"/>
      <c r="L38" s="50"/>
      <c r="M38" s="50"/>
      <c r="N38" s="50"/>
      <c r="O38" s="50"/>
      <c r="P38" s="50"/>
      <c r="Q38" s="50"/>
      <c r="R38" s="50"/>
      <c r="S38" s="50"/>
      <c r="T38" s="200">
        <f ca="1">COUNTIFS('（提出不要）申請額一覧'!$E$4:$E$383,B38,'（提出不要）申請額一覧'!$N$4:$N$383,"&gt;0")</f>
        <v>0</v>
      </c>
      <c r="U38" s="201"/>
      <c r="V38" s="202" t="s">
        <v>16</v>
      </c>
      <c r="W38" s="203"/>
      <c r="X38" s="204">
        <f ca="1">SUMIF('（提出不要）申請額一覧'!$E$4:$E$383,B38,'（提出不要）申請額一覧'!$N$4:$N$383)</f>
        <v>0</v>
      </c>
      <c r="Y38" s="205"/>
      <c r="Z38" s="205"/>
      <c r="AA38" s="205"/>
      <c r="AB38" s="107" t="s">
        <v>39</v>
      </c>
      <c r="AC38" s="226"/>
      <c r="AD38" s="226"/>
      <c r="AE38" s="227"/>
      <c r="AF38" s="227"/>
      <c r="AG38" s="238"/>
      <c r="AH38" s="238"/>
      <c r="AI38" s="238"/>
      <c r="AJ38" s="238"/>
      <c r="AK38" s="52"/>
      <c r="AL38" s="49"/>
    </row>
    <row r="39" spans="1:38" ht="17.25" customHeight="1">
      <c r="A39" s="101">
        <v>19</v>
      </c>
      <c r="B39" s="103" t="s">
        <v>136</v>
      </c>
      <c r="C39" s="50"/>
      <c r="D39" s="50"/>
      <c r="E39" s="50"/>
      <c r="F39" s="50"/>
      <c r="G39" s="50"/>
      <c r="H39" s="50"/>
      <c r="I39" s="50"/>
      <c r="J39" s="50"/>
      <c r="K39" s="50"/>
      <c r="L39" s="50"/>
      <c r="M39" s="50"/>
      <c r="N39" s="50"/>
      <c r="O39" s="50"/>
      <c r="P39" s="50"/>
      <c r="Q39" s="50"/>
      <c r="R39" s="50"/>
      <c r="S39" s="50"/>
      <c r="T39" s="200">
        <f ca="1">COUNTIFS('（提出不要）申請額一覧'!$E$4:$E$383,B39,'（提出不要）申請額一覧'!$N$4:$N$383,"&gt;0")</f>
        <v>0</v>
      </c>
      <c r="U39" s="201"/>
      <c r="V39" s="202" t="s">
        <v>16</v>
      </c>
      <c r="W39" s="203"/>
      <c r="X39" s="204">
        <f ca="1">SUMIF('（提出不要）申請額一覧'!$E$4:$E$383,B39,'（提出不要）申請額一覧'!$N$4:$N$383)</f>
        <v>0</v>
      </c>
      <c r="Y39" s="205"/>
      <c r="Z39" s="205"/>
      <c r="AA39" s="205"/>
      <c r="AB39" s="107" t="s">
        <v>39</v>
      </c>
      <c r="AC39" s="226"/>
      <c r="AD39" s="226"/>
      <c r="AE39" s="227"/>
      <c r="AF39" s="227"/>
      <c r="AG39" s="238"/>
      <c r="AH39" s="238"/>
      <c r="AI39" s="238"/>
      <c r="AJ39" s="238"/>
      <c r="AK39" s="52"/>
      <c r="AL39" s="49"/>
    </row>
    <row r="40" spans="1:38" ht="17.25" customHeight="1">
      <c r="A40" s="101">
        <v>20</v>
      </c>
      <c r="B40" s="103" t="s">
        <v>86</v>
      </c>
      <c r="C40" s="50"/>
      <c r="D40" s="50"/>
      <c r="E40" s="50"/>
      <c r="F40" s="50"/>
      <c r="G40" s="50"/>
      <c r="H40" s="50"/>
      <c r="I40" s="50"/>
      <c r="J40" s="50"/>
      <c r="K40" s="50"/>
      <c r="L40" s="50"/>
      <c r="M40" s="50"/>
      <c r="N40" s="50"/>
      <c r="O40" s="50"/>
      <c r="P40" s="50"/>
      <c r="Q40" s="50"/>
      <c r="R40" s="50"/>
      <c r="S40" s="50"/>
      <c r="T40" s="200">
        <f ca="1">COUNTIFS('（提出不要）申請額一覧'!$E$4:$E$383,B40,'（提出不要）申請額一覧'!$N$4:$N$383,"&gt;0")</f>
        <v>0</v>
      </c>
      <c r="U40" s="201"/>
      <c r="V40" s="202" t="s">
        <v>16</v>
      </c>
      <c r="W40" s="203"/>
      <c r="X40" s="204">
        <f ca="1">SUMIF('（提出不要）申請額一覧'!$E$4:$E$383,B40,'（提出不要）申請額一覧'!$N$4:$N$383)</f>
        <v>0</v>
      </c>
      <c r="Y40" s="205"/>
      <c r="Z40" s="205"/>
      <c r="AA40" s="205"/>
      <c r="AB40" s="107" t="s">
        <v>39</v>
      </c>
      <c r="AC40" s="226"/>
      <c r="AD40" s="226"/>
      <c r="AE40" s="227"/>
      <c r="AF40" s="227"/>
      <c r="AG40" s="238"/>
      <c r="AH40" s="238"/>
      <c r="AI40" s="238"/>
      <c r="AJ40" s="238"/>
      <c r="AK40" s="52"/>
      <c r="AL40" s="49"/>
    </row>
    <row r="41" spans="1:38" ht="17.25" customHeight="1">
      <c r="A41" s="101">
        <v>21</v>
      </c>
      <c r="B41" s="103" t="s">
        <v>87</v>
      </c>
      <c r="C41" s="50"/>
      <c r="D41" s="50"/>
      <c r="E41" s="50"/>
      <c r="F41" s="50"/>
      <c r="G41" s="50"/>
      <c r="H41" s="50"/>
      <c r="I41" s="50"/>
      <c r="J41" s="50"/>
      <c r="K41" s="50"/>
      <c r="L41" s="50"/>
      <c r="M41" s="50"/>
      <c r="N41" s="50"/>
      <c r="O41" s="50"/>
      <c r="P41" s="50"/>
      <c r="Q41" s="50"/>
      <c r="R41" s="50"/>
      <c r="S41" s="50"/>
      <c r="T41" s="200">
        <f ca="1">COUNTIFS('（提出不要）申請額一覧'!$E$4:$E$383,B41,'（提出不要）申請額一覧'!$N$4:$N$383,"&gt;0")</f>
        <v>0</v>
      </c>
      <c r="U41" s="201"/>
      <c r="V41" s="202" t="s">
        <v>16</v>
      </c>
      <c r="W41" s="203"/>
      <c r="X41" s="204">
        <f ca="1">SUMIF('（提出不要）申請額一覧'!$E$4:$E$383,B41,'（提出不要）申請額一覧'!$N$4:$N$383)</f>
        <v>0</v>
      </c>
      <c r="Y41" s="205"/>
      <c r="Z41" s="205"/>
      <c r="AA41" s="205"/>
      <c r="AB41" s="107" t="s">
        <v>39</v>
      </c>
      <c r="AC41" s="226"/>
      <c r="AD41" s="226"/>
      <c r="AE41" s="227"/>
      <c r="AF41" s="227"/>
      <c r="AG41" s="238"/>
      <c r="AH41" s="238"/>
      <c r="AI41" s="238"/>
      <c r="AJ41" s="238"/>
      <c r="AK41" s="52"/>
      <c r="AL41" s="49"/>
    </row>
    <row r="42" spans="1:38" ht="17.25" customHeight="1">
      <c r="A42" s="101">
        <v>22</v>
      </c>
      <c r="B42" s="102" t="s">
        <v>135</v>
      </c>
      <c r="C42" s="53"/>
      <c r="D42" s="53"/>
      <c r="E42" s="53"/>
      <c r="F42" s="53"/>
      <c r="G42" s="53"/>
      <c r="H42" s="53"/>
      <c r="I42" s="53"/>
      <c r="J42" s="53"/>
      <c r="K42" s="53"/>
      <c r="L42" s="53"/>
      <c r="M42" s="53"/>
      <c r="N42" s="53"/>
      <c r="O42" s="53"/>
      <c r="P42" s="53"/>
      <c r="Q42" s="53"/>
      <c r="R42" s="53"/>
      <c r="S42" s="50"/>
      <c r="T42" s="200">
        <f ca="1">COUNTIFS('（提出不要）申請額一覧'!$E$4:$E$383,B42,'（提出不要）申請額一覧'!$N$4:$N$383,"&gt;0")</f>
        <v>0</v>
      </c>
      <c r="U42" s="201"/>
      <c r="V42" s="202" t="s">
        <v>16</v>
      </c>
      <c r="W42" s="203"/>
      <c r="X42" s="204">
        <f ca="1">SUMIF('（提出不要）申請額一覧'!$E$4:$E$383,B42,'（提出不要）申請額一覧'!$N$4:$N$383)</f>
        <v>0</v>
      </c>
      <c r="Y42" s="205"/>
      <c r="Z42" s="205"/>
      <c r="AA42" s="205"/>
      <c r="AB42" s="107" t="s">
        <v>39</v>
      </c>
      <c r="AC42" s="230"/>
      <c r="AD42" s="230"/>
      <c r="AE42" s="225"/>
      <c r="AF42" s="225"/>
      <c r="AG42" s="206"/>
      <c r="AH42" s="206"/>
      <c r="AI42" s="206"/>
      <c r="AJ42" s="206"/>
      <c r="AK42" s="55"/>
      <c r="AL42" s="56"/>
    </row>
    <row r="43" spans="1:38" ht="17.25" customHeight="1" thickBot="1">
      <c r="A43" s="96">
        <v>23</v>
      </c>
      <c r="B43" s="104" t="s">
        <v>88</v>
      </c>
      <c r="C43" s="61"/>
      <c r="D43" s="60"/>
      <c r="E43" s="60"/>
      <c r="F43" s="60"/>
      <c r="G43" s="60"/>
      <c r="H43" s="60"/>
      <c r="I43" s="60"/>
      <c r="J43" s="60"/>
      <c r="K43" s="60"/>
      <c r="L43" s="60"/>
      <c r="M43" s="60"/>
      <c r="N43" s="60"/>
      <c r="O43" s="60"/>
      <c r="P43" s="60"/>
      <c r="Q43" s="60"/>
      <c r="R43" s="60"/>
      <c r="S43" s="39"/>
      <c r="T43" s="200">
        <f ca="1">COUNTIFS('（提出不要）申請額一覧'!$E$4:$E$383,B43,'（提出不要）申請額一覧'!$N$4:$N$383,"&gt;0")</f>
        <v>0</v>
      </c>
      <c r="U43" s="201"/>
      <c r="V43" s="228" t="s">
        <v>16</v>
      </c>
      <c r="W43" s="229"/>
      <c r="X43" s="204">
        <f ca="1">SUMIF('（提出不要）申請額一覧'!$E$4:$E$383,B43,'（提出不要）申請額一覧'!$N$4:$N$383)</f>
        <v>0</v>
      </c>
      <c r="Y43" s="205"/>
      <c r="Z43" s="205"/>
      <c r="AA43" s="205"/>
      <c r="AB43" s="110" t="s">
        <v>39</v>
      </c>
      <c r="AC43" s="57"/>
      <c r="AD43" s="57"/>
      <c r="AE43" s="58"/>
      <c r="AF43" s="58"/>
      <c r="AG43" s="59"/>
      <c r="AH43" s="59"/>
      <c r="AI43" s="59"/>
      <c r="AJ43" s="59"/>
      <c r="AK43" s="55"/>
      <c r="AL43" s="56"/>
    </row>
    <row r="44" spans="1:38" ht="29.25" customHeight="1" thickBot="1">
      <c r="A44" s="199" t="s">
        <v>38</v>
      </c>
      <c r="B44" s="193"/>
      <c r="C44" s="193"/>
      <c r="D44" s="193"/>
      <c r="E44" s="193"/>
      <c r="F44" s="193"/>
      <c r="G44" s="193"/>
      <c r="H44" s="193"/>
      <c r="I44" s="193"/>
      <c r="J44" s="193"/>
      <c r="K44" s="193"/>
      <c r="L44" s="193"/>
      <c r="M44" s="193"/>
      <c r="N44" s="193"/>
      <c r="O44" s="193"/>
      <c r="P44" s="193"/>
      <c r="Q44" s="193"/>
      <c r="R44" s="193"/>
      <c r="S44" s="194"/>
      <c r="T44" s="195">
        <f ca="1">SUM(T21:U43)</f>
        <v>0</v>
      </c>
      <c r="U44" s="196"/>
      <c r="V44" s="193" t="s">
        <v>16</v>
      </c>
      <c r="W44" s="194"/>
      <c r="X44" s="197">
        <f ca="1">SUM(X21:AA43)</f>
        <v>0</v>
      </c>
      <c r="Y44" s="198"/>
      <c r="Z44" s="198"/>
      <c r="AA44" s="198"/>
      <c r="AB44" s="111" t="s">
        <v>39</v>
      </c>
      <c r="AC44" s="39"/>
    </row>
    <row r="45" spans="1:38" s="67" customFormat="1">
      <c r="A45" s="65"/>
      <c r="B45" s="66"/>
      <c r="C45" s="66"/>
      <c r="D45" s="66"/>
      <c r="E45" s="66"/>
      <c r="F45" s="66"/>
      <c r="G45" s="66"/>
      <c r="H45" s="66"/>
      <c r="I45" s="66"/>
      <c r="J45" s="66"/>
      <c r="K45" s="66"/>
      <c r="L45" s="66"/>
      <c r="M45" s="66"/>
      <c r="N45" s="66"/>
      <c r="O45" s="66"/>
      <c r="P45" s="66"/>
      <c r="Q45" s="66"/>
      <c r="R45" s="66"/>
      <c r="S45" s="66"/>
      <c r="T45" s="66"/>
      <c r="U45" s="66"/>
      <c r="V45" s="66"/>
      <c r="W45" s="66"/>
      <c r="X45" s="66"/>
      <c r="Y45" s="66"/>
      <c r="Z45" s="66"/>
      <c r="AA45" s="66"/>
      <c r="AB45" s="66"/>
      <c r="AC45" s="66"/>
      <c r="AD45" s="66"/>
      <c r="AE45" s="66"/>
      <c r="AF45" s="66"/>
      <c r="AG45" s="66"/>
      <c r="AH45" s="66"/>
      <c r="AI45" s="66"/>
      <c r="AJ45" s="66"/>
      <c r="AK45" s="66"/>
      <c r="AL45" s="66"/>
    </row>
    <row r="46" spans="1:38" s="66" customFormat="1">
      <c r="A46" s="65"/>
      <c r="B46" s="65"/>
      <c r="C46" s="65"/>
      <c r="D46" s="65"/>
      <c r="E46" s="65"/>
      <c r="F46" s="65"/>
      <c r="G46" s="65"/>
      <c r="H46" s="65"/>
      <c r="I46" s="65"/>
      <c r="J46" s="65"/>
      <c r="K46" s="65"/>
      <c r="L46" s="65"/>
      <c r="M46" s="65"/>
      <c r="N46" s="65"/>
      <c r="O46" s="65"/>
      <c r="P46" s="65"/>
      <c r="Q46" s="65"/>
      <c r="R46" s="65"/>
      <c r="S46" s="65"/>
      <c r="T46" s="65"/>
      <c r="U46" s="65"/>
      <c r="V46" s="65"/>
      <c r="W46" s="65"/>
      <c r="X46" s="65"/>
      <c r="Y46" s="65"/>
      <c r="Z46" s="65"/>
      <c r="AA46" s="65"/>
      <c r="AB46" s="65"/>
      <c r="AC46" s="65"/>
      <c r="AD46" s="65"/>
      <c r="AE46" s="65"/>
      <c r="AF46" s="65"/>
      <c r="AG46" s="65"/>
      <c r="AH46" s="65"/>
      <c r="AI46" s="65"/>
      <c r="AJ46" s="65"/>
      <c r="AK46" s="65"/>
      <c r="AL46" s="65"/>
    </row>
    <row r="47" spans="1:38" s="67" customFormat="1">
      <c r="A47" s="65"/>
      <c r="B47" s="66"/>
      <c r="C47" s="66"/>
      <c r="D47" s="66"/>
      <c r="E47" s="66"/>
      <c r="F47" s="66"/>
      <c r="G47" s="66"/>
      <c r="H47" s="66"/>
      <c r="I47" s="66"/>
      <c r="J47" s="66"/>
      <c r="K47" s="66"/>
      <c r="L47" s="66"/>
      <c r="M47" s="66"/>
      <c r="N47" s="66"/>
      <c r="O47" s="66"/>
      <c r="P47" s="66"/>
      <c r="Q47" s="66"/>
      <c r="R47" s="66"/>
      <c r="S47" s="66"/>
      <c r="T47" s="66"/>
      <c r="U47" s="66"/>
      <c r="V47" s="66"/>
      <c r="W47" s="66"/>
      <c r="X47" s="66"/>
      <c r="Y47" s="66"/>
      <c r="Z47" s="66"/>
      <c r="AA47" s="66"/>
      <c r="AB47" s="66"/>
      <c r="AC47" s="66"/>
      <c r="AD47" s="66"/>
      <c r="AE47" s="66"/>
      <c r="AF47" s="66"/>
      <c r="AG47" s="66"/>
      <c r="AH47" s="66"/>
      <c r="AI47" s="66"/>
      <c r="AJ47" s="66"/>
      <c r="AK47" s="66"/>
      <c r="AL47" s="66"/>
    </row>
    <row r="48" spans="1:38" s="66" customFormat="1">
      <c r="A48" s="67"/>
      <c r="B48" s="67"/>
      <c r="C48" s="67"/>
      <c r="D48" s="67"/>
      <c r="E48" s="67"/>
      <c r="F48" s="67"/>
      <c r="G48" s="67"/>
      <c r="H48" s="67"/>
      <c r="I48" s="67"/>
      <c r="J48" s="67"/>
      <c r="K48" s="67"/>
      <c r="L48" s="67"/>
      <c r="M48" s="67"/>
      <c r="N48" s="67"/>
      <c r="O48" s="67"/>
      <c r="P48" s="67"/>
      <c r="Q48" s="67"/>
      <c r="R48" s="67"/>
      <c r="S48" s="67"/>
      <c r="T48" s="67"/>
      <c r="U48" s="67"/>
      <c r="V48" s="67"/>
      <c r="W48" s="67"/>
      <c r="X48" s="67"/>
      <c r="Y48" s="67"/>
      <c r="Z48" s="67"/>
      <c r="AA48" s="67"/>
      <c r="AB48" s="67"/>
      <c r="AC48" s="67"/>
      <c r="AD48" s="67"/>
      <c r="AE48" s="67"/>
      <c r="AF48" s="67"/>
      <c r="AG48" s="67"/>
      <c r="AH48" s="67"/>
      <c r="AI48" s="67"/>
      <c r="AJ48" s="67"/>
      <c r="AK48" s="67"/>
      <c r="AL48" s="67"/>
    </row>
  </sheetData>
  <sheetProtection algorithmName="SHA-512" hashValue="q240xHr4ol6KIuWWdvub6Iz5bWvZraK+TsZUQ09bVMpOT8M/X3BCIGuBWN0EwT0Nm6AY3LZY+NCAsab+738pnQ==" saltValue="TSQR50ENDAuXDL9NHe+gyg==" spinCount="100000" sheet="1" objects="1" scenarios="1" selectLockedCells="1"/>
  <mergeCells count="160">
    <mergeCell ref="AG27:AJ27"/>
    <mergeCell ref="AG38:AJ38"/>
    <mergeCell ref="AG39:AJ39"/>
    <mergeCell ref="AG40:AJ40"/>
    <mergeCell ref="AG41:AJ41"/>
    <mergeCell ref="AG31:AJ31"/>
    <mergeCell ref="AG32:AJ32"/>
    <mergeCell ref="AG36:AJ36"/>
    <mergeCell ref="AG37:AJ37"/>
    <mergeCell ref="A10:A14"/>
    <mergeCell ref="AG22:AJ22"/>
    <mergeCell ref="AG23:AJ23"/>
    <mergeCell ref="AC20:AF20"/>
    <mergeCell ref="AE26:AF26"/>
    <mergeCell ref="X26:AA26"/>
    <mergeCell ref="AE24:AF24"/>
    <mergeCell ref="T25:U25"/>
    <mergeCell ref="V25:W25"/>
    <mergeCell ref="X25:AA25"/>
    <mergeCell ref="AC25:AD25"/>
    <mergeCell ref="AG20:AL20"/>
    <mergeCell ref="X20:AB20"/>
    <mergeCell ref="T20:W20"/>
    <mergeCell ref="X21:AA21"/>
    <mergeCell ref="AE22:AF22"/>
    <mergeCell ref="AE21:AF21"/>
    <mergeCell ref="AC21:AD21"/>
    <mergeCell ref="T21:U21"/>
    <mergeCell ref="V21:W21"/>
    <mergeCell ref="AE25:AF25"/>
    <mergeCell ref="AG25:AJ25"/>
    <mergeCell ref="AG26:AJ26"/>
    <mergeCell ref="Z2:AA2"/>
    <mergeCell ref="W2:X2"/>
    <mergeCell ref="T2:U2"/>
    <mergeCell ref="B12:D13"/>
    <mergeCell ref="AG24:AJ24"/>
    <mergeCell ref="B14:I14"/>
    <mergeCell ref="E11:AB11"/>
    <mergeCell ref="E10:AB10"/>
    <mergeCell ref="E13:AB13"/>
    <mergeCell ref="M14:Q14"/>
    <mergeCell ref="U14:AB14"/>
    <mergeCell ref="R14:T14"/>
    <mergeCell ref="AE23:AF23"/>
    <mergeCell ref="T22:U22"/>
    <mergeCell ref="A3:G3"/>
    <mergeCell ref="J14:L14"/>
    <mergeCell ref="B10:D10"/>
    <mergeCell ref="B11:D11"/>
    <mergeCell ref="U17:AB17"/>
    <mergeCell ref="X22:AA22"/>
    <mergeCell ref="X23:AA23"/>
    <mergeCell ref="A5:AB5"/>
    <mergeCell ref="A7:AB8"/>
    <mergeCell ref="AG21:AJ21"/>
    <mergeCell ref="T30:U30"/>
    <mergeCell ref="V30:W30"/>
    <mergeCell ref="AG29:AJ29"/>
    <mergeCell ref="V22:W22"/>
    <mergeCell ref="V24:W24"/>
    <mergeCell ref="AC24:AD24"/>
    <mergeCell ref="T23:U23"/>
    <mergeCell ref="X24:AA24"/>
    <mergeCell ref="AC23:AD23"/>
    <mergeCell ref="V26:W26"/>
    <mergeCell ref="AC26:AD26"/>
    <mergeCell ref="X30:AA30"/>
    <mergeCell ref="AC29:AD29"/>
    <mergeCell ref="V28:W28"/>
    <mergeCell ref="T28:U28"/>
    <mergeCell ref="X28:AA28"/>
    <mergeCell ref="T24:U24"/>
    <mergeCell ref="T26:U26"/>
    <mergeCell ref="AC22:AD22"/>
    <mergeCell ref="T27:U27"/>
    <mergeCell ref="V27:W27"/>
    <mergeCell ref="X27:AA27"/>
    <mergeCell ref="AC27:AD27"/>
    <mergeCell ref="AE27:AF27"/>
    <mergeCell ref="AE31:AF31"/>
    <mergeCell ref="T35:U35"/>
    <mergeCell ref="V35:W35"/>
    <mergeCell ref="X35:AA35"/>
    <mergeCell ref="T32:U32"/>
    <mergeCell ref="V32:W32"/>
    <mergeCell ref="X32:AA32"/>
    <mergeCell ref="V33:W33"/>
    <mergeCell ref="X33:AA33"/>
    <mergeCell ref="T34:U34"/>
    <mergeCell ref="V34:W34"/>
    <mergeCell ref="X34:AA34"/>
    <mergeCell ref="T31:U31"/>
    <mergeCell ref="V31:W31"/>
    <mergeCell ref="X31:AA31"/>
    <mergeCell ref="AC31:AD31"/>
    <mergeCell ref="T43:U43"/>
    <mergeCell ref="V43:W43"/>
    <mergeCell ref="AC40:AD40"/>
    <mergeCell ref="AE40:AF40"/>
    <mergeCell ref="X40:AA40"/>
    <mergeCell ref="X41:AA41"/>
    <mergeCell ref="T41:U41"/>
    <mergeCell ref="V41:W41"/>
    <mergeCell ref="AC41:AD41"/>
    <mergeCell ref="AE41:AF41"/>
    <mergeCell ref="X43:AA43"/>
    <mergeCell ref="V42:W42"/>
    <mergeCell ref="X42:AA42"/>
    <mergeCell ref="AC42:AD42"/>
    <mergeCell ref="AE42:AF42"/>
    <mergeCell ref="T42:U42"/>
    <mergeCell ref="AG42:AJ42"/>
    <mergeCell ref="A16:A17"/>
    <mergeCell ref="H12:I12"/>
    <mergeCell ref="K12:M12"/>
    <mergeCell ref="B16:I16"/>
    <mergeCell ref="J16:L16"/>
    <mergeCell ref="M16:Q16"/>
    <mergeCell ref="R16:T16"/>
    <mergeCell ref="U16:AB16"/>
    <mergeCell ref="B17:I17"/>
    <mergeCell ref="J17:L17"/>
    <mergeCell ref="M17:Q17"/>
    <mergeCell ref="R17:T17"/>
    <mergeCell ref="AE29:AF29"/>
    <mergeCell ref="AC39:AD39"/>
    <mergeCell ref="AE39:AF39"/>
    <mergeCell ref="AC38:AD38"/>
    <mergeCell ref="AE38:AF38"/>
    <mergeCell ref="AC37:AD37"/>
    <mergeCell ref="AE37:AF37"/>
    <mergeCell ref="AC36:AD36"/>
    <mergeCell ref="AE36:AF36"/>
    <mergeCell ref="AC32:AD32"/>
    <mergeCell ref="AE32:AF32"/>
    <mergeCell ref="V44:W44"/>
    <mergeCell ref="T44:U44"/>
    <mergeCell ref="X44:AA44"/>
    <mergeCell ref="A20:S20"/>
    <mergeCell ref="T39:U39"/>
    <mergeCell ref="V39:W39"/>
    <mergeCell ref="T37:U37"/>
    <mergeCell ref="V37:W37"/>
    <mergeCell ref="X37:AA37"/>
    <mergeCell ref="T40:U40"/>
    <mergeCell ref="V40:W40"/>
    <mergeCell ref="A44:S44"/>
    <mergeCell ref="V23:W23"/>
    <mergeCell ref="T29:U29"/>
    <mergeCell ref="V29:W29"/>
    <mergeCell ref="X29:AA29"/>
    <mergeCell ref="T38:U38"/>
    <mergeCell ref="V38:W38"/>
    <mergeCell ref="X38:AA38"/>
    <mergeCell ref="X39:AA39"/>
    <mergeCell ref="T36:U36"/>
    <mergeCell ref="V36:W36"/>
    <mergeCell ref="X36:AA36"/>
    <mergeCell ref="T33:U33"/>
  </mergeCells>
  <phoneticPr fontId="3"/>
  <conditionalFormatting sqref="T2:U2 W2:X2 Z2:AA2 E10:AB11 H12:I12 K12:M12 E13:AB13 M14:Q14 U14:AB14 U16:AB17 M16:Q17">
    <cfRule type="notContainsBlanks" dxfId="16" priority="1">
      <formula>LEN(TRIM(E2))&gt;0</formula>
    </cfRule>
  </conditionalFormatting>
  <dataValidations count="2">
    <dataValidation imeMode="halfAlpha" allowBlank="1" showInputMessage="1" showErrorMessage="1" sqref="Z2:AA2 M16:Q16 H12:I12 K12:M12 U16:AB16 T2:U2 W2:X2"/>
    <dataValidation imeMode="fullKatakana" allowBlank="1" showInputMessage="1" showErrorMessage="1" sqref="E10:AB10"/>
  </dataValidations>
  <printOptions horizontalCentered="1"/>
  <pageMargins left="0.70866141732283472" right="0.70866141732283472" top="0.74803149606299213" bottom="0.74803149606299213" header="0.31496062992125984" footer="0.31496062992125984"/>
  <pageSetup paperSize="9" scale="93"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dimension ref="A1:BQ69"/>
  <sheetViews>
    <sheetView showGridLines="0" view="pageBreakPreview" zoomScaleNormal="120" zoomScaleSheetLayoutView="100" workbookViewId="0">
      <selection activeCell="L3" sqref="L3:AF3"/>
    </sheetView>
  </sheetViews>
  <sheetFormatPr defaultColWidth="2.25" defaultRowHeight="13.5"/>
  <cols>
    <col min="1" max="1" width="5.75" style="3" customWidth="1"/>
    <col min="2" max="7" width="2.25" style="3" customWidth="1"/>
    <col min="8" max="8" width="2.25" style="3"/>
    <col min="9" max="9" width="2.25" style="3" customWidth="1"/>
    <col min="10" max="17" width="2.25" style="3"/>
    <col min="18" max="18" width="2.25" style="3" customWidth="1"/>
    <col min="19" max="19" width="2.25" style="3"/>
    <col min="20" max="20" width="2.25" style="3" customWidth="1"/>
    <col min="21" max="28" width="2.25" style="3"/>
    <col min="29" max="32" width="2.25" style="3" customWidth="1"/>
    <col min="33" max="33" width="2.25" style="3"/>
    <col min="34" max="39" width="2.25" style="3" customWidth="1"/>
    <col min="40" max="40" width="2.25" style="3"/>
    <col min="41" max="41" width="2.25" style="3" customWidth="1"/>
    <col min="42" max="42" width="20.5" style="86" bestFit="1" customWidth="1"/>
    <col min="43" max="43" width="9.125" style="3" customWidth="1"/>
    <col min="44" max="47" width="2.25" style="3" customWidth="1"/>
    <col min="48" max="68" width="2.25" style="3"/>
    <col min="69" max="69" width="5.625" style="3" hidden="1" customWidth="1"/>
    <col min="70" max="16384" width="2.25" style="3"/>
  </cols>
  <sheetData>
    <row r="1" spans="1:69" s="133" customFormat="1" ht="22.5" customHeight="1">
      <c r="A1" s="135" t="s">
        <v>115</v>
      </c>
      <c r="AM1" s="3"/>
      <c r="AP1" s="134"/>
    </row>
    <row r="2" spans="1:69" ht="22.5" customHeight="1" thickBot="1">
      <c r="A2" s="382" t="s">
        <v>128</v>
      </c>
      <c r="B2" s="382"/>
      <c r="C2" s="382"/>
      <c r="D2" s="382"/>
      <c r="E2" s="382"/>
      <c r="F2" s="382"/>
      <c r="G2" s="382"/>
      <c r="H2" s="382"/>
      <c r="I2" s="382"/>
      <c r="J2" s="382"/>
      <c r="K2" s="382"/>
      <c r="L2" s="382"/>
      <c r="M2" s="382"/>
      <c r="N2" s="382"/>
      <c r="O2" s="382"/>
      <c r="P2" s="382"/>
      <c r="Q2" s="382"/>
      <c r="R2" s="382"/>
      <c r="S2" s="382"/>
      <c r="T2" s="382"/>
      <c r="U2" s="382"/>
      <c r="V2" s="382"/>
      <c r="W2" s="382"/>
      <c r="X2" s="382"/>
      <c r="Y2" s="382"/>
      <c r="Z2" s="382"/>
      <c r="AA2" s="382"/>
      <c r="AB2" s="382"/>
      <c r="AC2" s="382"/>
      <c r="AD2" s="382"/>
      <c r="AE2" s="382"/>
      <c r="AF2" s="382"/>
      <c r="AG2" s="382"/>
      <c r="AH2" s="382"/>
      <c r="AI2" s="382"/>
      <c r="AJ2" s="382"/>
      <c r="AK2" s="382"/>
      <c r="AL2" s="382"/>
      <c r="AM2" s="382"/>
    </row>
    <row r="3" spans="1:69" s="4" customFormat="1" ht="12" customHeight="1">
      <c r="A3" s="390" t="s">
        <v>125</v>
      </c>
      <c r="B3" s="28" t="s">
        <v>0</v>
      </c>
      <c r="C3" s="24"/>
      <c r="D3" s="24"/>
      <c r="E3" s="25"/>
      <c r="F3" s="25"/>
      <c r="G3" s="25"/>
      <c r="H3" s="25"/>
      <c r="I3" s="25"/>
      <c r="J3" s="25"/>
      <c r="K3" s="35"/>
      <c r="L3" s="346"/>
      <c r="M3" s="346"/>
      <c r="N3" s="346"/>
      <c r="O3" s="346"/>
      <c r="P3" s="346"/>
      <c r="Q3" s="346"/>
      <c r="R3" s="346"/>
      <c r="S3" s="346"/>
      <c r="T3" s="346"/>
      <c r="U3" s="346"/>
      <c r="V3" s="346"/>
      <c r="W3" s="346"/>
      <c r="X3" s="346"/>
      <c r="Y3" s="346"/>
      <c r="Z3" s="346"/>
      <c r="AA3" s="346"/>
      <c r="AB3" s="346"/>
      <c r="AC3" s="346"/>
      <c r="AD3" s="346"/>
      <c r="AE3" s="346"/>
      <c r="AF3" s="347"/>
      <c r="AG3" s="363" t="s">
        <v>29</v>
      </c>
      <c r="AH3" s="364"/>
      <c r="AI3" s="364"/>
      <c r="AJ3" s="364"/>
      <c r="AK3" s="364"/>
      <c r="AL3" s="364"/>
      <c r="AM3" s="365"/>
      <c r="AP3" s="87"/>
    </row>
    <row r="4" spans="1:69" s="4" customFormat="1" ht="20.25" customHeight="1">
      <c r="A4" s="391"/>
      <c r="B4" s="29" t="s">
        <v>121</v>
      </c>
      <c r="C4" s="5"/>
      <c r="D4" s="5"/>
      <c r="E4" s="6"/>
      <c r="F4" s="6"/>
      <c r="G4" s="6"/>
      <c r="H4" s="6"/>
      <c r="I4" s="6"/>
      <c r="J4" s="6"/>
      <c r="K4" s="36"/>
      <c r="L4" s="348"/>
      <c r="M4" s="349"/>
      <c r="N4" s="349"/>
      <c r="O4" s="349"/>
      <c r="P4" s="349"/>
      <c r="Q4" s="349"/>
      <c r="R4" s="349"/>
      <c r="S4" s="349"/>
      <c r="T4" s="349"/>
      <c r="U4" s="349"/>
      <c r="V4" s="349"/>
      <c r="W4" s="349"/>
      <c r="X4" s="349"/>
      <c r="Y4" s="349"/>
      <c r="Z4" s="349"/>
      <c r="AA4" s="349"/>
      <c r="AB4" s="349"/>
      <c r="AC4" s="349"/>
      <c r="AD4" s="349"/>
      <c r="AE4" s="349"/>
      <c r="AF4" s="350"/>
      <c r="AG4" s="366"/>
      <c r="AH4" s="367"/>
      <c r="AI4" s="367"/>
      <c r="AJ4" s="367"/>
      <c r="AK4" s="367"/>
      <c r="AL4" s="367"/>
      <c r="AM4" s="368"/>
      <c r="AP4" s="312"/>
      <c r="AQ4" s="312"/>
      <c r="AR4" s="312"/>
      <c r="AS4" s="312"/>
      <c r="AT4" s="312"/>
      <c r="BQ4" s="4" t="b">
        <f>ISBLANK(L5)</f>
        <v>1</v>
      </c>
    </row>
    <row r="5" spans="1:69" s="4" customFormat="1" ht="26.25" customHeight="1">
      <c r="A5" s="391"/>
      <c r="B5" s="30" t="s">
        <v>32</v>
      </c>
      <c r="C5" s="14"/>
      <c r="D5" s="14"/>
      <c r="E5" s="7"/>
      <c r="F5" s="7"/>
      <c r="G5" s="7"/>
      <c r="H5" s="7"/>
      <c r="I5" s="7"/>
      <c r="J5" s="7"/>
      <c r="K5" s="37"/>
      <c r="L5" s="369"/>
      <c r="M5" s="369"/>
      <c r="N5" s="369"/>
      <c r="O5" s="369"/>
      <c r="P5" s="369"/>
      <c r="Q5" s="369"/>
      <c r="R5" s="369"/>
      <c r="S5" s="369"/>
      <c r="T5" s="369"/>
      <c r="U5" s="369"/>
      <c r="V5" s="369"/>
      <c r="W5" s="369"/>
      <c r="X5" s="369"/>
      <c r="Y5" s="369"/>
      <c r="Z5" s="369"/>
      <c r="AA5" s="369"/>
      <c r="AB5" s="370"/>
      <c r="AC5" s="329" t="s">
        <v>30</v>
      </c>
      <c r="AD5" s="330"/>
      <c r="AE5" s="320"/>
      <c r="AF5" s="320"/>
      <c r="AG5" s="163" t="s">
        <v>47</v>
      </c>
      <c r="AH5" s="318" t="s">
        <v>175</v>
      </c>
      <c r="AI5" s="319"/>
      <c r="AJ5" s="333">
        <f>COUNTIF(B34:AL34,6)</f>
        <v>0</v>
      </c>
      <c r="AK5" s="333"/>
      <c r="AL5" s="371" t="s">
        <v>94</v>
      </c>
      <c r="AM5" s="372"/>
      <c r="AP5" s="321" t="s">
        <v>48</v>
      </c>
      <c r="AQ5" s="312"/>
      <c r="AR5" s="312"/>
      <c r="AS5" s="312"/>
      <c r="AT5" s="312"/>
    </row>
    <row r="6" spans="1:69" s="4" customFormat="1" ht="17.25" customHeight="1">
      <c r="A6" s="391"/>
      <c r="B6" s="352" t="s">
        <v>126</v>
      </c>
      <c r="C6" s="353"/>
      <c r="D6" s="353"/>
      <c r="E6" s="353"/>
      <c r="F6" s="353"/>
      <c r="G6" s="353"/>
      <c r="H6" s="353"/>
      <c r="I6" s="353"/>
      <c r="J6" s="353"/>
      <c r="K6" s="354"/>
      <c r="L6" s="8" t="s">
        <v>6</v>
      </c>
      <c r="M6" s="8"/>
      <c r="N6" s="8"/>
      <c r="O6" s="8"/>
      <c r="P6" s="8"/>
      <c r="Q6" s="325"/>
      <c r="R6" s="325"/>
      <c r="S6" s="8" t="s">
        <v>7</v>
      </c>
      <c r="T6" s="325"/>
      <c r="U6" s="325"/>
      <c r="V6" s="325"/>
      <c r="W6" s="8" t="s">
        <v>8</v>
      </c>
      <c r="X6" s="8"/>
      <c r="Y6" s="8"/>
      <c r="Z6" s="8"/>
      <c r="AA6" s="8"/>
      <c r="AB6" s="8"/>
      <c r="AC6" s="331"/>
      <c r="AD6" s="331"/>
      <c r="AE6" s="331"/>
      <c r="AF6" s="331"/>
      <c r="AG6" s="331"/>
      <c r="AH6" s="331"/>
      <c r="AI6" s="331"/>
      <c r="AJ6" s="331"/>
      <c r="AK6" s="331"/>
      <c r="AL6" s="331"/>
      <c r="AM6" s="332"/>
      <c r="AP6" s="84"/>
      <c r="AQ6" s="2"/>
      <c r="AR6" s="2"/>
      <c r="AS6" s="2"/>
      <c r="AT6" s="313"/>
    </row>
    <row r="7" spans="1:69" s="4" customFormat="1" ht="20.25" customHeight="1">
      <c r="A7" s="391"/>
      <c r="B7" s="355"/>
      <c r="C7" s="356"/>
      <c r="D7" s="356"/>
      <c r="E7" s="356"/>
      <c r="F7" s="356"/>
      <c r="G7" s="356"/>
      <c r="H7" s="356"/>
      <c r="I7" s="356"/>
      <c r="J7" s="356"/>
      <c r="K7" s="357"/>
      <c r="L7" s="396" t="s">
        <v>140</v>
      </c>
      <c r="M7" s="397"/>
      <c r="N7" s="397"/>
      <c r="O7" s="349"/>
      <c r="P7" s="349"/>
      <c r="Q7" s="349"/>
      <c r="R7" s="349"/>
      <c r="S7" s="349"/>
      <c r="T7" s="349"/>
      <c r="U7" s="349"/>
      <c r="V7" s="349"/>
      <c r="W7" s="349"/>
      <c r="X7" s="349"/>
      <c r="Y7" s="349"/>
      <c r="Z7" s="349"/>
      <c r="AA7" s="349"/>
      <c r="AB7" s="349"/>
      <c r="AC7" s="349"/>
      <c r="AD7" s="349"/>
      <c r="AE7" s="349"/>
      <c r="AF7" s="349"/>
      <c r="AG7" s="349"/>
      <c r="AH7" s="349"/>
      <c r="AI7" s="349"/>
      <c r="AJ7" s="349"/>
      <c r="AK7" s="349"/>
      <c r="AL7" s="349"/>
      <c r="AM7" s="398"/>
      <c r="AP7" s="84"/>
      <c r="AQ7" s="2"/>
      <c r="AR7" s="2"/>
      <c r="AS7" s="2"/>
      <c r="AT7" s="313"/>
    </row>
    <row r="8" spans="1:69" s="4" customFormat="1" ht="21" customHeight="1">
      <c r="A8" s="391"/>
      <c r="B8" s="31" t="s">
        <v>9</v>
      </c>
      <c r="C8" s="38"/>
      <c r="D8" s="38"/>
      <c r="E8" s="10"/>
      <c r="F8" s="10"/>
      <c r="G8" s="10"/>
      <c r="H8" s="10"/>
      <c r="I8" s="10"/>
      <c r="J8" s="10"/>
      <c r="K8" s="11"/>
      <c r="L8" s="10" t="s">
        <v>10</v>
      </c>
      <c r="M8" s="10"/>
      <c r="N8" s="10"/>
      <c r="O8" s="10"/>
      <c r="P8" s="10"/>
      <c r="Q8" s="10"/>
      <c r="R8" s="11"/>
      <c r="S8" s="326"/>
      <c r="T8" s="327"/>
      <c r="U8" s="327"/>
      <c r="V8" s="327"/>
      <c r="W8" s="327"/>
      <c r="X8" s="327"/>
      <c r="Y8" s="328"/>
      <c r="Z8" s="9" t="s">
        <v>28</v>
      </c>
      <c r="AA8" s="10"/>
      <c r="AB8" s="10"/>
      <c r="AC8" s="10"/>
      <c r="AD8" s="10"/>
      <c r="AE8" s="393"/>
      <c r="AF8" s="394"/>
      <c r="AG8" s="394"/>
      <c r="AH8" s="394"/>
      <c r="AI8" s="394"/>
      <c r="AJ8" s="394"/>
      <c r="AK8" s="394"/>
      <c r="AL8" s="394"/>
      <c r="AM8" s="395"/>
      <c r="AP8" s="87"/>
    </row>
    <row r="9" spans="1:69" s="4" customFormat="1" ht="20.25" customHeight="1" thickBot="1">
      <c r="A9" s="392"/>
      <c r="B9" s="32" t="s">
        <v>24</v>
      </c>
      <c r="C9" s="26"/>
      <c r="D9" s="26"/>
      <c r="E9" s="27"/>
      <c r="F9" s="27"/>
      <c r="G9" s="27"/>
      <c r="H9" s="27"/>
      <c r="I9" s="27"/>
      <c r="J9" s="27"/>
      <c r="K9" s="34"/>
      <c r="L9" s="322"/>
      <c r="M9" s="323"/>
      <c r="N9" s="323"/>
      <c r="O9" s="323"/>
      <c r="P9" s="323"/>
      <c r="Q9" s="323"/>
      <c r="R9" s="323"/>
      <c r="S9" s="323"/>
      <c r="T9" s="323"/>
      <c r="U9" s="323"/>
      <c r="V9" s="323"/>
      <c r="W9" s="323"/>
      <c r="X9" s="323"/>
      <c r="Y9" s="323"/>
      <c r="Z9" s="323"/>
      <c r="AA9" s="323"/>
      <c r="AB9" s="323"/>
      <c r="AC9" s="323"/>
      <c r="AD9" s="323"/>
      <c r="AE9" s="323"/>
      <c r="AF9" s="323"/>
      <c r="AG9" s="323"/>
      <c r="AH9" s="323"/>
      <c r="AI9" s="323"/>
      <c r="AJ9" s="323"/>
      <c r="AK9" s="323"/>
      <c r="AL9" s="323"/>
      <c r="AM9" s="324"/>
      <c r="AP9" s="87"/>
    </row>
    <row r="10" spans="1:69" s="4" customFormat="1" ht="19.5" customHeight="1">
      <c r="A10" s="2"/>
      <c r="B10" s="2"/>
      <c r="C10" s="2"/>
      <c r="D10" s="2"/>
      <c r="E10" s="2"/>
      <c r="F10" s="2"/>
      <c r="G10" s="2"/>
      <c r="H10" s="2"/>
      <c r="I10" s="17"/>
      <c r="J10" s="164"/>
      <c r="K10" s="7"/>
      <c r="L10" s="14"/>
      <c r="M10" s="14"/>
      <c r="N10" s="14"/>
      <c r="O10" s="14"/>
      <c r="P10" s="14"/>
      <c r="Q10" s="14"/>
      <c r="R10" s="14"/>
      <c r="S10" s="14"/>
      <c r="T10" s="14"/>
      <c r="U10" s="14"/>
      <c r="V10" s="14"/>
      <c r="W10" s="14"/>
      <c r="X10" s="14"/>
      <c r="Y10" s="14"/>
      <c r="Z10" s="14"/>
      <c r="AA10" s="14"/>
      <c r="AB10" s="14"/>
      <c r="AC10" s="14"/>
      <c r="AD10" s="14"/>
      <c r="AE10" s="14"/>
      <c r="AF10" s="14"/>
      <c r="AG10" s="14"/>
      <c r="AH10" s="14"/>
      <c r="AI10" s="14"/>
      <c r="AJ10" s="14"/>
      <c r="AK10" s="14"/>
      <c r="AL10" s="14"/>
      <c r="AM10" s="14"/>
      <c r="AP10" s="87"/>
    </row>
    <row r="11" spans="1:69" s="4" customFormat="1" ht="19.5" customHeight="1">
      <c r="A11" s="2"/>
      <c r="B11" s="2"/>
      <c r="C11" s="2"/>
      <c r="D11" s="2"/>
      <c r="E11" s="2"/>
      <c r="F11" s="2"/>
      <c r="G11" s="2"/>
      <c r="H11" s="2"/>
      <c r="I11" s="17"/>
      <c r="J11" s="164"/>
      <c r="K11" s="7"/>
      <c r="L11" s="14"/>
      <c r="M11" s="14"/>
      <c r="N11" s="373" t="s">
        <v>127</v>
      </c>
      <c r="O11" s="374"/>
      <c r="P11" s="374"/>
      <c r="Q11" s="374"/>
      <c r="R11" s="374"/>
      <c r="S11" s="374"/>
      <c r="T11" s="374"/>
      <c r="U11" s="374"/>
      <c r="V11" s="374"/>
      <c r="W11" s="374"/>
      <c r="X11" s="374"/>
      <c r="Y11" s="374"/>
      <c r="Z11" s="374"/>
      <c r="AA11" s="374"/>
      <c r="AB11" s="374"/>
      <c r="AC11" s="399"/>
      <c r="AD11" s="400"/>
      <c r="AE11" s="400"/>
      <c r="AF11" s="14"/>
      <c r="AG11" s="14"/>
      <c r="AH11" s="14"/>
      <c r="AI11" s="14"/>
      <c r="AJ11" s="14"/>
      <c r="AK11" s="14"/>
      <c r="AL11" s="14"/>
      <c r="AM11" s="14"/>
      <c r="AP11" s="87"/>
    </row>
    <row r="12" spans="1:69" s="4" customFormat="1" ht="20.25" customHeight="1">
      <c r="A12" s="13" t="s">
        <v>42</v>
      </c>
      <c r="B12" s="1"/>
      <c r="C12" s="2"/>
      <c r="D12" s="2"/>
      <c r="E12" s="2"/>
      <c r="F12" s="91"/>
      <c r="G12" s="2"/>
      <c r="H12" s="2"/>
      <c r="I12" s="17"/>
      <c r="J12" s="164"/>
      <c r="K12" s="7"/>
      <c r="L12" s="14"/>
      <c r="M12" s="14"/>
      <c r="N12" s="373" t="s">
        <v>172</v>
      </c>
      <c r="O12" s="374"/>
      <c r="P12" s="374"/>
      <c r="Q12" s="374"/>
      <c r="R12" s="374"/>
      <c r="S12" s="374"/>
      <c r="T12" s="374"/>
      <c r="U12" s="374"/>
      <c r="V12" s="374"/>
      <c r="W12" s="374"/>
      <c r="X12" s="374"/>
      <c r="Y12" s="374"/>
      <c r="Z12" s="374"/>
      <c r="AA12" s="374"/>
      <c r="AB12" s="374"/>
      <c r="AC12" s="266"/>
      <c r="AD12" s="267"/>
      <c r="AE12" s="268"/>
      <c r="AF12" s="351" t="s">
        <v>15</v>
      </c>
      <c r="AG12" s="316"/>
      <c r="AH12" s="317"/>
      <c r="AI12" s="314">
        <f>ROUNDDOWN($AF$19/1000,0)*1000</f>
        <v>0</v>
      </c>
      <c r="AJ12" s="315"/>
      <c r="AK12" s="315"/>
      <c r="AL12" s="316" t="s">
        <v>43</v>
      </c>
      <c r="AM12" s="317"/>
      <c r="AP12" s="87"/>
    </row>
    <row r="13" spans="1:69" ht="18" customHeight="1">
      <c r="A13" s="269"/>
      <c r="B13" s="383"/>
      <c r="C13" s="384"/>
      <c r="D13" s="385" t="s">
        <v>69</v>
      </c>
      <c r="E13" s="386"/>
      <c r="F13" s="386"/>
      <c r="G13" s="387"/>
      <c r="H13" s="269" t="s">
        <v>163</v>
      </c>
      <c r="I13" s="270"/>
      <c r="J13" s="270"/>
      <c r="K13" s="271"/>
      <c r="L13" s="269" t="s">
        <v>158</v>
      </c>
      <c r="M13" s="270"/>
      <c r="N13" s="270"/>
      <c r="O13" s="271"/>
      <c r="P13" s="269" t="s">
        <v>162</v>
      </c>
      <c r="Q13" s="270"/>
      <c r="R13" s="270"/>
      <c r="S13" s="271"/>
      <c r="T13" s="269" t="s">
        <v>161</v>
      </c>
      <c r="U13" s="270"/>
      <c r="V13" s="270"/>
      <c r="W13" s="271"/>
      <c r="X13" s="269" t="s">
        <v>160</v>
      </c>
      <c r="Y13" s="270"/>
      <c r="Z13" s="270"/>
      <c r="AA13" s="271"/>
      <c r="AB13" s="269" t="s">
        <v>159</v>
      </c>
      <c r="AC13" s="270"/>
      <c r="AD13" s="270"/>
      <c r="AE13" s="271"/>
      <c r="AF13" s="381" t="s">
        <v>68</v>
      </c>
      <c r="AG13" s="381"/>
      <c r="AH13" s="381"/>
      <c r="AI13" s="381"/>
      <c r="AJ13" s="381"/>
      <c r="AK13" s="381"/>
      <c r="AL13" s="381"/>
      <c r="AM13" s="381"/>
      <c r="AP13" s="3"/>
    </row>
    <row r="14" spans="1:69" ht="24" customHeight="1">
      <c r="A14" s="334" t="s">
        <v>70</v>
      </c>
      <c r="B14" s="340"/>
      <c r="C14" s="341"/>
      <c r="D14" s="337"/>
      <c r="E14" s="388"/>
      <c r="F14" s="388"/>
      <c r="G14" s="389"/>
      <c r="H14" s="266"/>
      <c r="I14" s="267"/>
      <c r="J14" s="267"/>
      <c r="K14" s="268"/>
      <c r="L14" s="266"/>
      <c r="M14" s="267"/>
      <c r="N14" s="267"/>
      <c r="O14" s="268"/>
      <c r="P14" s="266"/>
      <c r="Q14" s="267"/>
      <c r="R14" s="267"/>
      <c r="S14" s="268"/>
      <c r="T14" s="266"/>
      <c r="U14" s="267"/>
      <c r="V14" s="267"/>
      <c r="W14" s="268"/>
      <c r="X14" s="266"/>
      <c r="Y14" s="267"/>
      <c r="Z14" s="267"/>
      <c r="AA14" s="268"/>
      <c r="AB14" s="266"/>
      <c r="AC14" s="267"/>
      <c r="AD14" s="267"/>
      <c r="AE14" s="268"/>
      <c r="AF14" s="403"/>
      <c r="AG14" s="403"/>
      <c r="AH14" s="403"/>
      <c r="AI14" s="403"/>
      <c r="AJ14" s="403"/>
      <c r="AK14" s="403"/>
      <c r="AL14" s="403"/>
      <c r="AM14" s="403"/>
      <c r="AP14" s="3"/>
    </row>
    <row r="15" spans="1:69" ht="24" customHeight="1">
      <c r="A15" s="334" t="s">
        <v>71</v>
      </c>
      <c r="B15" s="340"/>
      <c r="C15" s="341"/>
      <c r="D15" s="344" t="str">
        <f>IF(L5="","",VLOOKUP(L5,$B$47:$C$69,2,0))</f>
        <v/>
      </c>
      <c r="E15" s="345"/>
      <c r="F15" s="401" t="str">
        <f>IF(L5="","",VLOOKUP(L5,$B$47:$F$69,5,0))</f>
        <v/>
      </c>
      <c r="G15" s="402"/>
      <c r="H15" s="263">
        <f>IF($D$15=3550,IF(H14="○",3550,0),IF(H14="○",$D$15*$AE$5,0))</f>
        <v>0</v>
      </c>
      <c r="I15" s="264"/>
      <c r="J15" s="264"/>
      <c r="K15" s="265"/>
      <c r="L15" s="263">
        <f t="shared" ref="L15" si="0">IF($D$15=3550,IF(L14="○",3550,0),IF(L14="○",$D$15*$AE$5,0))</f>
        <v>0</v>
      </c>
      <c r="M15" s="264"/>
      <c r="N15" s="264"/>
      <c r="O15" s="265"/>
      <c r="P15" s="263">
        <f t="shared" ref="P15" si="1">IF($D$15=3550,IF(P14="○",3550,0),IF(P14="○",$D$15*$AE$5,0))</f>
        <v>0</v>
      </c>
      <c r="Q15" s="264"/>
      <c r="R15" s="264"/>
      <c r="S15" s="265"/>
      <c r="T15" s="263">
        <f t="shared" ref="T15" si="2">IF($D$15=3550,IF(T14="○",3550,0),IF(T14="○",$D$15*$AE$5,0))</f>
        <v>0</v>
      </c>
      <c r="U15" s="264"/>
      <c r="V15" s="264"/>
      <c r="W15" s="265"/>
      <c r="X15" s="263">
        <f t="shared" ref="X15" si="3">IF($D$15=3550,IF(X14="○",3550,0),IF(X14="○",$D$15*$AE$5,0))</f>
        <v>0</v>
      </c>
      <c r="Y15" s="264"/>
      <c r="Z15" s="264"/>
      <c r="AA15" s="265"/>
      <c r="AB15" s="263">
        <f t="shared" ref="AB15" si="4">IF($D$15=3550,IF(AB14="○",3550,0),IF(AB14="○",$D$15*$AE$5,0))</f>
        <v>0</v>
      </c>
      <c r="AC15" s="264"/>
      <c r="AD15" s="264"/>
      <c r="AE15" s="265"/>
      <c r="AF15" s="380">
        <f>SUM(H15:AE15)</f>
        <v>0</v>
      </c>
      <c r="AG15" s="380"/>
      <c r="AH15" s="380"/>
      <c r="AI15" s="380"/>
      <c r="AJ15" s="380"/>
      <c r="AK15" s="380"/>
      <c r="AL15" s="380"/>
      <c r="AM15" s="380"/>
      <c r="AP15" s="3"/>
    </row>
    <row r="16" spans="1:69" ht="24" customHeight="1">
      <c r="A16" s="334" t="s">
        <v>72</v>
      </c>
      <c r="B16" s="340"/>
      <c r="C16" s="341"/>
      <c r="D16" s="344" t="str">
        <f>IF(L5="","",VLOOKUP(L5,$B$47:$D$69,3,0))</f>
        <v/>
      </c>
      <c r="E16" s="345"/>
      <c r="F16" s="401" t="str">
        <f>IF(L5="","",VLOOKUP(L5,$B$47:$F$69,5,0))</f>
        <v/>
      </c>
      <c r="G16" s="402"/>
      <c r="H16" s="263">
        <f>IF($AC$11="○",1,0)*IF($D$16=750,IF(H14="○",750,0),IF(H14="○",$D$16*$AE$5,0))</f>
        <v>0</v>
      </c>
      <c r="I16" s="264"/>
      <c r="J16" s="264"/>
      <c r="K16" s="265"/>
      <c r="L16" s="263">
        <f t="shared" ref="L16" si="5">IF($AC$11="○",1,0)*IF($D$16=750,IF(L14="○",750,0),IF(L14="○",$D$16*$AE$5,0))</f>
        <v>0</v>
      </c>
      <c r="M16" s="264"/>
      <c r="N16" s="264"/>
      <c r="O16" s="265"/>
      <c r="P16" s="263">
        <f t="shared" ref="P16" si="6">IF($AC$11="○",1,0)*IF($D$16=750,IF(P14="○",750,0),IF(P14="○",$D$16*$AE$5,0))</f>
        <v>0</v>
      </c>
      <c r="Q16" s="264"/>
      <c r="R16" s="264"/>
      <c r="S16" s="265"/>
      <c r="T16" s="263">
        <f t="shared" ref="T16" si="7">IF($AC$11="○",1,0)*IF($D$16=750,IF(T14="○",750,0),IF(T14="○",$D$16*$AE$5,0))</f>
        <v>0</v>
      </c>
      <c r="U16" s="264"/>
      <c r="V16" s="264"/>
      <c r="W16" s="265"/>
      <c r="X16" s="263">
        <f t="shared" ref="X16" si="8">IF($AC$11="○",1,0)*IF($D$16=750,IF(X14="○",750,0),IF(X14="○",$D$16*$AE$5,0))</f>
        <v>0</v>
      </c>
      <c r="Y16" s="264"/>
      <c r="Z16" s="264"/>
      <c r="AA16" s="265"/>
      <c r="AB16" s="263">
        <f t="shared" ref="AB16" si="9">IF($AC$11="○",1,0)*IF($D$16=750,IF(AB14="○",750,0),IF(AB14="○",$D$16*$AE$5,0))</f>
        <v>0</v>
      </c>
      <c r="AC16" s="264"/>
      <c r="AD16" s="264"/>
      <c r="AE16" s="265"/>
      <c r="AF16" s="380">
        <f t="shared" ref="AF16" si="10">SUM(H16:AE16)</f>
        <v>0</v>
      </c>
      <c r="AG16" s="380"/>
      <c r="AH16" s="380"/>
      <c r="AI16" s="380"/>
      <c r="AJ16" s="380"/>
      <c r="AK16" s="380"/>
      <c r="AL16" s="380"/>
      <c r="AM16" s="380"/>
      <c r="AP16" s="3"/>
    </row>
    <row r="17" spans="1:42" ht="24" customHeight="1">
      <c r="A17" s="334" t="s">
        <v>73</v>
      </c>
      <c r="B17" s="340"/>
      <c r="C17" s="341"/>
      <c r="D17" s="344" t="str">
        <f>IF(L5="","",VLOOKUP(L5,$B$47:$E$69,4,0))</f>
        <v/>
      </c>
      <c r="E17" s="345"/>
      <c r="F17" s="401" t="str">
        <f>IF(L5="","",VLOOKUP(L5,$B$47:$F$69,5,0))</f>
        <v/>
      </c>
      <c r="G17" s="402"/>
      <c r="H17" s="263">
        <f>IF($AC$12="○",1,0)*IF(H14="○",$D$17*$AE$5,0)</f>
        <v>0</v>
      </c>
      <c r="I17" s="264"/>
      <c r="J17" s="264"/>
      <c r="K17" s="265"/>
      <c r="L17" s="263">
        <f t="shared" ref="L17" si="11">IF($AC$12="○",1,0)*IF(L14="○",$D$17*$AE$5,0)</f>
        <v>0</v>
      </c>
      <c r="M17" s="264"/>
      <c r="N17" s="264"/>
      <c r="O17" s="265"/>
      <c r="P17" s="263">
        <f t="shared" ref="P17" si="12">IF($AC$12="○",1,0)*IF(P14="○",$D$17*$AE$5,0)</f>
        <v>0</v>
      </c>
      <c r="Q17" s="264"/>
      <c r="R17" s="264"/>
      <c r="S17" s="265"/>
      <c r="T17" s="263">
        <f t="shared" ref="T17" si="13">IF($AC$12="○",1,0)*IF(T14="○",$D$17*$AE$5,0)</f>
        <v>0</v>
      </c>
      <c r="U17" s="264"/>
      <c r="V17" s="264"/>
      <c r="W17" s="265"/>
      <c r="X17" s="263">
        <f t="shared" ref="X17" si="14">IF($AC$12="○",1,0)*IF(X14="○",$D$17*$AE$5,0)</f>
        <v>0</v>
      </c>
      <c r="Y17" s="264"/>
      <c r="Z17" s="264"/>
      <c r="AA17" s="265"/>
      <c r="AB17" s="263">
        <f t="shared" ref="AB17" si="15">IF($AC$12="○",1,0)*IF(AB14="○",$D$17*$AE$5,0)</f>
        <v>0</v>
      </c>
      <c r="AC17" s="264"/>
      <c r="AD17" s="264"/>
      <c r="AE17" s="265"/>
      <c r="AF17" s="380">
        <f>SUM(H17:AE17)</f>
        <v>0</v>
      </c>
      <c r="AG17" s="380"/>
      <c r="AH17" s="380"/>
      <c r="AI17" s="380"/>
      <c r="AJ17" s="380"/>
      <c r="AK17" s="380"/>
      <c r="AL17" s="380"/>
      <c r="AM17" s="380"/>
      <c r="AP17" s="3"/>
    </row>
    <row r="18" spans="1:42" ht="24" customHeight="1">
      <c r="A18" s="334" t="s">
        <v>169</v>
      </c>
      <c r="B18" s="340"/>
      <c r="C18" s="341"/>
      <c r="D18" s="344" t="str">
        <f>IF(L5="","",VLOOKUP(L5,$B$47:$I$69,8,0))</f>
        <v/>
      </c>
      <c r="E18" s="345"/>
      <c r="F18" s="342" t="s">
        <v>93</v>
      </c>
      <c r="G18" s="343"/>
      <c r="H18" s="263">
        <f>IF(H14="○",$D$18*$AJ$5,0)</f>
        <v>0</v>
      </c>
      <c r="I18" s="264"/>
      <c r="J18" s="264"/>
      <c r="K18" s="265"/>
      <c r="L18" s="263">
        <f t="shared" ref="L18" si="16">IF(L14="○",$D$18*$AJ$5,0)</f>
        <v>0</v>
      </c>
      <c r="M18" s="264"/>
      <c r="N18" s="264"/>
      <c r="O18" s="265"/>
      <c r="P18" s="263">
        <f t="shared" ref="P18" si="17">IF(P14="○",$D$18*$AJ$5,0)</f>
        <v>0</v>
      </c>
      <c r="Q18" s="264"/>
      <c r="R18" s="264"/>
      <c r="S18" s="265"/>
      <c r="T18" s="263">
        <f t="shared" ref="T18" si="18">IF(T14="○",$D$18*$AJ$5,0)</f>
        <v>0</v>
      </c>
      <c r="U18" s="264"/>
      <c r="V18" s="264"/>
      <c r="W18" s="265"/>
      <c r="X18" s="263">
        <f t="shared" ref="X18" si="19">IF(X14="○",$D$18*$AJ$5,0)</f>
        <v>0</v>
      </c>
      <c r="Y18" s="264"/>
      <c r="Z18" s="264"/>
      <c r="AA18" s="265"/>
      <c r="AB18" s="263">
        <f t="shared" ref="AB18" si="20">IF(AB14="○",$D$18*$AJ$5,0)</f>
        <v>0</v>
      </c>
      <c r="AC18" s="264"/>
      <c r="AD18" s="264"/>
      <c r="AE18" s="265"/>
      <c r="AF18" s="380">
        <f>SUM(H18:AE18)</f>
        <v>0</v>
      </c>
      <c r="AG18" s="380"/>
      <c r="AH18" s="380"/>
      <c r="AI18" s="380"/>
      <c r="AJ18" s="380"/>
      <c r="AK18" s="380"/>
      <c r="AL18" s="380"/>
      <c r="AM18" s="380"/>
      <c r="AP18" s="3"/>
    </row>
    <row r="19" spans="1:42" ht="24" customHeight="1">
      <c r="A19" s="334" t="s">
        <v>74</v>
      </c>
      <c r="B19" s="335"/>
      <c r="C19" s="336"/>
      <c r="D19" s="337"/>
      <c r="E19" s="338"/>
      <c r="F19" s="338"/>
      <c r="G19" s="339"/>
      <c r="H19" s="263">
        <f>SUM(H15:I18)</f>
        <v>0</v>
      </c>
      <c r="I19" s="264"/>
      <c r="J19" s="264"/>
      <c r="K19" s="265"/>
      <c r="L19" s="263">
        <f t="shared" ref="L19" si="21">SUM(L15:M18)</f>
        <v>0</v>
      </c>
      <c r="M19" s="264"/>
      <c r="N19" s="264"/>
      <c r="O19" s="265"/>
      <c r="P19" s="263">
        <f t="shared" ref="P19" si="22">SUM(P15:Q18)</f>
        <v>0</v>
      </c>
      <c r="Q19" s="264"/>
      <c r="R19" s="264"/>
      <c r="S19" s="265"/>
      <c r="T19" s="263">
        <f t="shared" ref="T19" si="23">SUM(T15:U18)</f>
        <v>0</v>
      </c>
      <c r="U19" s="264"/>
      <c r="V19" s="264"/>
      <c r="W19" s="265"/>
      <c r="X19" s="263">
        <f t="shared" ref="X19" si="24">SUM(X15:Y18)</f>
        <v>0</v>
      </c>
      <c r="Y19" s="264"/>
      <c r="Z19" s="264"/>
      <c r="AA19" s="265"/>
      <c r="AB19" s="263">
        <f t="shared" ref="AB19" si="25">SUM(AB15:AC18)</f>
        <v>0</v>
      </c>
      <c r="AC19" s="264"/>
      <c r="AD19" s="264"/>
      <c r="AE19" s="265"/>
      <c r="AF19" s="380">
        <f>SUM(H19:AE19)</f>
        <v>0</v>
      </c>
      <c r="AG19" s="380"/>
      <c r="AH19" s="380"/>
      <c r="AI19" s="380"/>
      <c r="AJ19" s="380"/>
      <c r="AK19" s="380"/>
      <c r="AL19" s="380"/>
      <c r="AM19" s="380"/>
      <c r="AP19" s="3"/>
    </row>
    <row r="20" spans="1:42" ht="12" customHeight="1">
      <c r="A20" s="18"/>
      <c r="B20" s="18"/>
      <c r="C20" s="18"/>
      <c r="D20" s="18"/>
      <c r="E20" s="18"/>
      <c r="F20" s="19"/>
      <c r="G20" s="19"/>
      <c r="H20" s="19"/>
      <c r="I20" s="19"/>
      <c r="J20" s="19"/>
      <c r="K20" s="12"/>
      <c r="L20" s="12"/>
      <c r="M20" s="12"/>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c r="AM20" s="12"/>
    </row>
    <row r="21" spans="1:42" ht="21.75" customHeight="1">
      <c r="A21" s="119" t="s">
        <v>97</v>
      </c>
      <c r="B21" s="18"/>
      <c r="C21" s="18"/>
      <c r="D21" s="18"/>
      <c r="E21" s="18"/>
      <c r="F21" s="19"/>
      <c r="G21" s="19"/>
      <c r="H21" s="19"/>
      <c r="I21" s="19"/>
      <c r="J21" s="19"/>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c r="AL21" s="12"/>
    </row>
    <row r="22" spans="1:42" ht="21.75" customHeight="1">
      <c r="A22" s="160" t="s">
        <v>155</v>
      </c>
      <c r="B22" s="375" t="s">
        <v>95</v>
      </c>
      <c r="C22" s="376"/>
      <c r="D22" s="376"/>
      <c r="E22" s="281" t="s">
        <v>98</v>
      </c>
      <c r="F22" s="282"/>
      <c r="G22" s="282"/>
      <c r="H22" s="283" t="s">
        <v>96</v>
      </c>
      <c r="I22" s="284"/>
      <c r="J22" s="284"/>
      <c r="K22" s="285" t="s">
        <v>100</v>
      </c>
      <c r="L22" s="286"/>
      <c r="M22" s="286"/>
      <c r="N22" s="286"/>
      <c r="O22" s="286"/>
      <c r="P22" s="286"/>
      <c r="Q22" s="286"/>
      <c r="R22" s="286"/>
      <c r="S22" s="287"/>
      <c r="T22" s="161" t="s">
        <v>155</v>
      </c>
      <c r="U22" s="375" t="s">
        <v>95</v>
      </c>
      <c r="V22" s="376"/>
      <c r="W22" s="376"/>
      <c r="X22" s="281" t="s">
        <v>98</v>
      </c>
      <c r="Y22" s="282"/>
      <c r="Z22" s="282"/>
      <c r="AA22" s="283" t="s">
        <v>96</v>
      </c>
      <c r="AB22" s="284"/>
      <c r="AC22" s="284"/>
      <c r="AD22" s="285" t="s">
        <v>100</v>
      </c>
      <c r="AE22" s="286"/>
      <c r="AF22" s="286"/>
      <c r="AG22" s="286"/>
      <c r="AH22" s="286"/>
      <c r="AI22" s="286"/>
      <c r="AJ22" s="286"/>
      <c r="AK22" s="286"/>
      <c r="AL22" s="287"/>
      <c r="AM22" s="12"/>
    </row>
    <row r="23" spans="1:42" ht="21.75" customHeight="1">
      <c r="A23" s="154" t="s">
        <v>101</v>
      </c>
      <c r="B23" s="288" t="s">
        <v>118</v>
      </c>
      <c r="C23" s="289"/>
      <c r="D23" s="289"/>
      <c r="E23" s="155">
        <v>5</v>
      </c>
      <c r="F23" s="155">
        <v>0</v>
      </c>
      <c r="G23" s="155">
        <v>0</v>
      </c>
      <c r="H23" s="358" t="s">
        <v>102</v>
      </c>
      <c r="I23" s="359"/>
      <c r="J23" s="359"/>
      <c r="K23" s="360">
        <v>1</v>
      </c>
      <c r="L23" s="361"/>
      <c r="M23" s="360">
        <v>2</v>
      </c>
      <c r="N23" s="362"/>
      <c r="O23" s="156" t="s">
        <v>99</v>
      </c>
      <c r="P23" s="360">
        <v>3</v>
      </c>
      <c r="Q23" s="361"/>
      <c r="R23" s="360">
        <v>4</v>
      </c>
      <c r="S23" s="361"/>
      <c r="T23" s="154" t="s">
        <v>101</v>
      </c>
      <c r="U23" s="288" t="s">
        <v>118</v>
      </c>
      <c r="V23" s="289"/>
      <c r="W23" s="289"/>
      <c r="X23" s="162">
        <v>5</v>
      </c>
      <c r="Y23" s="162">
        <v>0</v>
      </c>
      <c r="Z23" s="162">
        <v>0</v>
      </c>
      <c r="AA23" s="358" t="s">
        <v>102</v>
      </c>
      <c r="AB23" s="359"/>
      <c r="AC23" s="359"/>
      <c r="AD23" s="360">
        <v>1</v>
      </c>
      <c r="AE23" s="361"/>
      <c r="AF23" s="360">
        <v>2</v>
      </c>
      <c r="AG23" s="361"/>
      <c r="AH23" s="156" t="s">
        <v>99</v>
      </c>
      <c r="AI23" s="360">
        <v>3</v>
      </c>
      <c r="AJ23" s="361"/>
      <c r="AK23" s="360">
        <v>4</v>
      </c>
      <c r="AL23" s="361"/>
      <c r="AM23" s="12"/>
    </row>
    <row r="24" spans="1:42" ht="21.75" customHeight="1">
      <c r="A24" s="152">
        <v>1</v>
      </c>
      <c r="B24" s="275"/>
      <c r="C24" s="276"/>
      <c r="D24" s="277"/>
      <c r="E24" s="125"/>
      <c r="F24" s="126"/>
      <c r="G24" s="126"/>
      <c r="H24" s="294"/>
      <c r="I24" s="295"/>
      <c r="J24" s="295"/>
      <c r="K24" s="272"/>
      <c r="L24" s="273"/>
      <c r="M24" s="272"/>
      <c r="N24" s="274"/>
      <c r="O24" s="120" t="s">
        <v>99</v>
      </c>
      <c r="P24" s="272"/>
      <c r="Q24" s="273"/>
      <c r="R24" s="272"/>
      <c r="S24" s="273"/>
      <c r="T24" s="120">
        <v>11</v>
      </c>
      <c r="U24" s="300"/>
      <c r="V24" s="301"/>
      <c r="W24" s="302"/>
      <c r="X24" s="125"/>
      <c r="Y24" s="153"/>
      <c r="Z24" s="153"/>
      <c r="AA24" s="278"/>
      <c r="AB24" s="279"/>
      <c r="AC24" s="280"/>
      <c r="AD24" s="272"/>
      <c r="AE24" s="274"/>
      <c r="AF24" s="272"/>
      <c r="AG24" s="274"/>
      <c r="AH24" s="120" t="s">
        <v>99</v>
      </c>
      <c r="AI24" s="272"/>
      <c r="AJ24" s="274"/>
      <c r="AK24" s="272"/>
      <c r="AL24" s="274"/>
      <c r="AM24" s="12"/>
    </row>
    <row r="25" spans="1:42" ht="21.75" customHeight="1">
      <c r="A25" s="152">
        <v>2</v>
      </c>
      <c r="B25" s="292"/>
      <c r="C25" s="293"/>
      <c r="D25" s="293"/>
      <c r="E25" s="125"/>
      <c r="F25" s="126"/>
      <c r="G25" s="126"/>
      <c r="H25" s="294"/>
      <c r="I25" s="295"/>
      <c r="J25" s="295"/>
      <c r="K25" s="272"/>
      <c r="L25" s="273"/>
      <c r="M25" s="272"/>
      <c r="N25" s="274"/>
      <c r="O25" s="120" t="s">
        <v>99</v>
      </c>
      <c r="P25" s="272"/>
      <c r="Q25" s="273"/>
      <c r="R25" s="272"/>
      <c r="S25" s="273"/>
      <c r="T25" s="120">
        <v>12</v>
      </c>
      <c r="U25" s="275"/>
      <c r="V25" s="276"/>
      <c r="W25" s="277"/>
      <c r="X25" s="125"/>
      <c r="Y25" s="153"/>
      <c r="Z25" s="153"/>
      <c r="AA25" s="278"/>
      <c r="AB25" s="279"/>
      <c r="AC25" s="280"/>
      <c r="AD25" s="272"/>
      <c r="AE25" s="274"/>
      <c r="AF25" s="272"/>
      <c r="AG25" s="274"/>
      <c r="AH25" s="120" t="s">
        <v>99</v>
      </c>
      <c r="AI25" s="272"/>
      <c r="AJ25" s="274"/>
      <c r="AK25" s="272"/>
      <c r="AL25" s="274"/>
      <c r="AM25" s="12"/>
    </row>
    <row r="26" spans="1:42" ht="21.75" customHeight="1">
      <c r="A26" s="152">
        <v>3</v>
      </c>
      <c r="B26" s="292"/>
      <c r="C26" s="293"/>
      <c r="D26" s="293"/>
      <c r="E26" s="125"/>
      <c r="F26" s="126"/>
      <c r="G26" s="126"/>
      <c r="H26" s="294"/>
      <c r="I26" s="295"/>
      <c r="J26" s="295"/>
      <c r="K26" s="272"/>
      <c r="L26" s="273"/>
      <c r="M26" s="272"/>
      <c r="N26" s="274"/>
      <c r="O26" s="120" t="s">
        <v>99</v>
      </c>
      <c r="P26" s="272"/>
      <c r="Q26" s="273"/>
      <c r="R26" s="272"/>
      <c r="S26" s="273"/>
      <c r="T26" s="120">
        <v>13</v>
      </c>
      <c r="U26" s="275"/>
      <c r="V26" s="276"/>
      <c r="W26" s="277"/>
      <c r="X26" s="125"/>
      <c r="Y26" s="153"/>
      <c r="Z26" s="153"/>
      <c r="AA26" s="278"/>
      <c r="AB26" s="279"/>
      <c r="AC26" s="280"/>
      <c r="AD26" s="272"/>
      <c r="AE26" s="274"/>
      <c r="AF26" s="272"/>
      <c r="AG26" s="274"/>
      <c r="AH26" s="120" t="s">
        <v>99</v>
      </c>
      <c r="AI26" s="272"/>
      <c r="AJ26" s="274"/>
      <c r="AK26" s="272"/>
      <c r="AL26" s="274"/>
      <c r="AM26" s="12"/>
    </row>
    <row r="27" spans="1:42" ht="21.75" customHeight="1">
      <c r="A27" s="152">
        <v>4</v>
      </c>
      <c r="B27" s="292"/>
      <c r="C27" s="293"/>
      <c r="D27" s="293"/>
      <c r="E27" s="125"/>
      <c r="F27" s="126"/>
      <c r="G27" s="126"/>
      <c r="H27" s="294"/>
      <c r="I27" s="295"/>
      <c r="J27" s="295"/>
      <c r="K27" s="272"/>
      <c r="L27" s="273"/>
      <c r="M27" s="272"/>
      <c r="N27" s="274"/>
      <c r="O27" s="120" t="s">
        <v>99</v>
      </c>
      <c r="P27" s="272"/>
      <c r="Q27" s="273"/>
      <c r="R27" s="272"/>
      <c r="S27" s="273"/>
      <c r="T27" s="120">
        <v>14</v>
      </c>
      <c r="U27" s="275"/>
      <c r="V27" s="276"/>
      <c r="W27" s="277"/>
      <c r="X27" s="125"/>
      <c r="Y27" s="153"/>
      <c r="Z27" s="153"/>
      <c r="AA27" s="278"/>
      <c r="AB27" s="279"/>
      <c r="AC27" s="280"/>
      <c r="AD27" s="272"/>
      <c r="AE27" s="274"/>
      <c r="AF27" s="272"/>
      <c r="AG27" s="274"/>
      <c r="AH27" s="120" t="s">
        <v>99</v>
      </c>
      <c r="AI27" s="272"/>
      <c r="AJ27" s="274"/>
      <c r="AK27" s="272"/>
      <c r="AL27" s="274"/>
      <c r="AM27" s="12"/>
    </row>
    <row r="28" spans="1:42" ht="21.75" customHeight="1">
      <c r="A28" s="152">
        <v>5</v>
      </c>
      <c r="B28" s="292"/>
      <c r="C28" s="293"/>
      <c r="D28" s="293"/>
      <c r="E28" s="125"/>
      <c r="F28" s="126"/>
      <c r="G28" s="126"/>
      <c r="H28" s="294"/>
      <c r="I28" s="295"/>
      <c r="J28" s="295"/>
      <c r="K28" s="272"/>
      <c r="L28" s="273"/>
      <c r="M28" s="272"/>
      <c r="N28" s="274"/>
      <c r="O28" s="120" t="s">
        <v>99</v>
      </c>
      <c r="P28" s="272"/>
      <c r="Q28" s="273"/>
      <c r="R28" s="272"/>
      <c r="S28" s="273"/>
      <c r="T28" s="120">
        <v>15</v>
      </c>
      <c r="U28" s="275"/>
      <c r="V28" s="276"/>
      <c r="W28" s="277"/>
      <c r="X28" s="125"/>
      <c r="Y28" s="153"/>
      <c r="Z28" s="153"/>
      <c r="AA28" s="278"/>
      <c r="AB28" s="279"/>
      <c r="AC28" s="280"/>
      <c r="AD28" s="272"/>
      <c r="AE28" s="274"/>
      <c r="AF28" s="272"/>
      <c r="AG28" s="274"/>
      <c r="AH28" s="120" t="s">
        <v>99</v>
      </c>
      <c r="AI28" s="272"/>
      <c r="AJ28" s="274"/>
      <c r="AK28" s="272"/>
      <c r="AL28" s="274"/>
      <c r="AM28" s="12"/>
    </row>
    <row r="29" spans="1:42" ht="21.75" customHeight="1">
      <c r="A29" s="152">
        <v>6</v>
      </c>
      <c r="B29" s="292"/>
      <c r="C29" s="293"/>
      <c r="D29" s="293"/>
      <c r="E29" s="125"/>
      <c r="F29" s="126"/>
      <c r="G29" s="126"/>
      <c r="H29" s="294"/>
      <c r="I29" s="295"/>
      <c r="J29" s="295"/>
      <c r="K29" s="272"/>
      <c r="L29" s="273"/>
      <c r="M29" s="272"/>
      <c r="N29" s="274"/>
      <c r="O29" s="120" t="s">
        <v>99</v>
      </c>
      <c r="P29" s="272"/>
      <c r="Q29" s="273"/>
      <c r="R29" s="272"/>
      <c r="S29" s="273"/>
      <c r="T29" s="120">
        <v>16</v>
      </c>
      <c r="U29" s="275"/>
      <c r="V29" s="276"/>
      <c r="W29" s="277"/>
      <c r="X29" s="125"/>
      <c r="Y29" s="153"/>
      <c r="Z29" s="153"/>
      <c r="AA29" s="278"/>
      <c r="AB29" s="279"/>
      <c r="AC29" s="280"/>
      <c r="AD29" s="272"/>
      <c r="AE29" s="274"/>
      <c r="AF29" s="272"/>
      <c r="AG29" s="274"/>
      <c r="AH29" s="120" t="s">
        <v>99</v>
      </c>
      <c r="AI29" s="272"/>
      <c r="AJ29" s="274"/>
      <c r="AK29" s="272"/>
      <c r="AL29" s="274"/>
      <c r="AM29" s="12"/>
    </row>
    <row r="30" spans="1:42" ht="21.75" customHeight="1">
      <c r="A30" s="152">
        <v>7</v>
      </c>
      <c r="B30" s="292"/>
      <c r="C30" s="293"/>
      <c r="D30" s="293"/>
      <c r="E30" s="125"/>
      <c r="F30" s="126"/>
      <c r="G30" s="126"/>
      <c r="H30" s="294"/>
      <c r="I30" s="295"/>
      <c r="J30" s="295"/>
      <c r="K30" s="272"/>
      <c r="L30" s="273"/>
      <c r="M30" s="272"/>
      <c r="N30" s="274"/>
      <c r="O30" s="120" t="s">
        <v>99</v>
      </c>
      <c r="P30" s="272"/>
      <c r="Q30" s="273"/>
      <c r="R30" s="272"/>
      <c r="S30" s="273"/>
      <c r="T30" s="120">
        <v>17</v>
      </c>
      <c r="U30" s="275"/>
      <c r="V30" s="276"/>
      <c r="W30" s="277"/>
      <c r="X30" s="125"/>
      <c r="Y30" s="153"/>
      <c r="Z30" s="153"/>
      <c r="AA30" s="278"/>
      <c r="AB30" s="279"/>
      <c r="AC30" s="280"/>
      <c r="AD30" s="272"/>
      <c r="AE30" s="274"/>
      <c r="AF30" s="272"/>
      <c r="AG30" s="274"/>
      <c r="AH30" s="120" t="s">
        <v>99</v>
      </c>
      <c r="AI30" s="272"/>
      <c r="AJ30" s="274"/>
      <c r="AK30" s="272"/>
      <c r="AL30" s="274"/>
      <c r="AM30" s="12"/>
    </row>
    <row r="31" spans="1:42" ht="21.75" customHeight="1">
      <c r="A31" s="152">
        <v>8</v>
      </c>
      <c r="B31" s="292"/>
      <c r="C31" s="293"/>
      <c r="D31" s="293"/>
      <c r="E31" s="125"/>
      <c r="F31" s="126"/>
      <c r="G31" s="126"/>
      <c r="H31" s="294"/>
      <c r="I31" s="295"/>
      <c r="J31" s="295"/>
      <c r="K31" s="272"/>
      <c r="L31" s="273"/>
      <c r="M31" s="272"/>
      <c r="N31" s="274"/>
      <c r="O31" s="120" t="s">
        <v>99</v>
      </c>
      <c r="P31" s="272"/>
      <c r="Q31" s="273"/>
      <c r="R31" s="272"/>
      <c r="S31" s="273"/>
      <c r="T31" s="120">
        <v>18</v>
      </c>
      <c r="U31" s="275"/>
      <c r="V31" s="276"/>
      <c r="W31" s="277"/>
      <c r="X31" s="125"/>
      <c r="Y31" s="153"/>
      <c r="Z31" s="153"/>
      <c r="AA31" s="278"/>
      <c r="AB31" s="279"/>
      <c r="AC31" s="280"/>
      <c r="AD31" s="272"/>
      <c r="AE31" s="274"/>
      <c r="AF31" s="272"/>
      <c r="AG31" s="274"/>
      <c r="AH31" s="120" t="s">
        <v>99</v>
      </c>
      <c r="AI31" s="272"/>
      <c r="AJ31" s="274"/>
      <c r="AK31" s="272"/>
      <c r="AL31" s="274"/>
      <c r="AM31" s="12"/>
    </row>
    <row r="32" spans="1:42" ht="21.75" customHeight="1">
      <c r="A32" s="152">
        <v>9</v>
      </c>
      <c r="B32" s="292"/>
      <c r="C32" s="293"/>
      <c r="D32" s="293"/>
      <c r="E32" s="125"/>
      <c r="F32" s="126"/>
      <c r="G32" s="126"/>
      <c r="H32" s="294"/>
      <c r="I32" s="295"/>
      <c r="J32" s="295"/>
      <c r="K32" s="272"/>
      <c r="L32" s="273"/>
      <c r="M32" s="272"/>
      <c r="N32" s="274"/>
      <c r="O32" s="120" t="s">
        <v>99</v>
      </c>
      <c r="P32" s="272"/>
      <c r="Q32" s="273"/>
      <c r="R32" s="272"/>
      <c r="S32" s="273"/>
      <c r="T32" s="120">
        <v>19</v>
      </c>
      <c r="U32" s="300"/>
      <c r="V32" s="301"/>
      <c r="W32" s="302"/>
      <c r="X32" s="125"/>
      <c r="Y32" s="153"/>
      <c r="Z32" s="153"/>
      <c r="AA32" s="278"/>
      <c r="AB32" s="279"/>
      <c r="AC32" s="280"/>
      <c r="AD32" s="272"/>
      <c r="AE32" s="274"/>
      <c r="AF32" s="272"/>
      <c r="AG32" s="274"/>
      <c r="AH32" s="120" t="s">
        <v>99</v>
      </c>
      <c r="AI32" s="272"/>
      <c r="AJ32" s="274"/>
      <c r="AK32" s="272"/>
      <c r="AL32" s="274"/>
      <c r="AM32" s="12"/>
    </row>
    <row r="33" spans="1:42" ht="21.75" customHeight="1">
      <c r="A33" s="152">
        <v>10</v>
      </c>
      <c r="B33" s="292"/>
      <c r="C33" s="293"/>
      <c r="D33" s="293"/>
      <c r="E33" s="125"/>
      <c r="F33" s="126"/>
      <c r="G33" s="126"/>
      <c r="H33" s="294"/>
      <c r="I33" s="295"/>
      <c r="J33" s="295"/>
      <c r="K33" s="272"/>
      <c r="L33" s="273"/>
      <c r="M33" s="272"/>
      <c r="N33" s="274"/>
      <c r="O33" s="120" t="s">
        <v>99</v>
      </c>
      <c r="P33" s="272"/>
      <c r="Q33" s="273"/>
      <c r="R33" s="272"/>
      <c r="S33" s="273"/>
      <c r="T33" s="120">
        <v>20</v>
      </c>
      <c r="U33" s="296"/>
      <c r="V33" s="297"/>
      <c r="W33" s="297"/>
      <c r="X33" s="125"/>
      <c r="Y33" s="126"/>
      <c r="Z33" s="126"/>
      <c r="AA33" s="294"/>
      <c r="AB33" s="295"/>
      <c r="AC33" s="295"/>
      <c r="AD33" s="272"/>
      <c r="AE33" s="273"/>
      <c r="AF33" s="272"/>
      <c r="AG33" s="273"/>
      <c r="AH33" s="120" t="s">
        <v>99</v>
      </c>
      <c r="AI33" s="272"/>
      <c r="AJ33" s="273"/>
      <c r="AK33" s="272"/>
      <c r="AL33" s="273"/>
      <c r="AM33" s="12"/>
    </row>
    <row r="34" spans="1:42" ht="21.75" hidden="1" customHeight="1">
      <c r="A34" s="121"/>
      <c r="B34" s="290">
        <f>COUNTA($B24:$H24)+SUM(B35:D38)</f>
        <v>0</v>
      </c>
      <c r="C34" s="291"/>
      <c r="D34" s="291"/>
      <c r="E34" s="122">
        <f>COUNTA($B25:$H25)+SUM(E35:E38)</f>
        <v>0</v>
      </c>
      <c r="F34" s="122">
        <f>COUNTA($B26:$H26)+SUM(F35:F38)</f>
        <v>0</v>
      </c>
      <c r="G34" s="122">
        <f>COUNTA($B27:$H27)+SUM(G35:G38)</f>
        <v>0</v>
      </c>
      <c r="H34" s="290">
        <f>COUNTA($B28:$H28)+SUM(H35:J38)</f>
        <v>0</v>
      </c>
      <c r="I34" s="291"/>
      <c r="J34" s="291"/>
      <c r="K34" s="290">
        <f>COUNTA($B29:$H29)+SUM(K35:L38)</f>
        <v>0</v>
      </c>
      <c r="L34" s="298"/>
      <c r="M34" s="290">
        <f>COUNTA($B30:$H30)+SUM(M35:N38)</f>
        <v>0</v>
      </c>
      <c r="N34" s="290"/>
      <c r="O34" s="122">
        <f>COUNTA($B31:$H31)+SUM(O35:O38)</f>
        <v>0</v>
      </c>
      <c r="P34" s="290">
        <f>COUNTA($B32:$H32)+SUM(P35:Q38)</f>
        <v>0</v>
      </c>
      <c r="Q34" s="298"/>
      <c r="R34" s="290">
        <f>COUNTA($B33:$H33)+SUM(R35:R38)</f>
        <v>0</v>
      </c>
      <c r="S34" s="298"/>
      <c r="T34" s="120">
        <v>21</v>
      </c>
      <c r="U34" s="299">
        <f>COUNTA($U24:$AA24)+SUM(U35:W38)</f>
        <v>0</v>
      </c>
      <c r="V34" s="291"/>
      <c r="W34" s="291"/>
      <c r="X34" s="123">
        <f>COUNTA($U25:$AA25)+SUM(X35:X38)</f>
        <v>0</v>
      </c>
      <c r="Y34" s="123">
        <f>COUNTA($U26:$AA26)+SUM(Y35:Y38)</f>
        <v>0</v>
      </c>
      <c r="Z34" s="123">
        <f>COUNTA($U27:$AA27)+SUM(Z35:Z38)</f>
        <v>0</v>
      </c>
      <c r="AA34" s="379">
        <f>COUNTA($U28:$AA28)+SUM(AA35:AC38)</f>
        <v>0</v>
      </c>
      <c r="AB34" s="291"/>
      <c r="AC34" s="291"/>
      <c r="AD34" s="379">
        <f>COUNTA($U29:$AA29)+SUM(AD35:AE38)</f>
        <v>0</v>
      </c>
      <c r="AE34" s="298"/>
      <c r="AF34" s="379">
        <f>COUNTA($U30:$AA30)+SUM(AF35:AG38)</f>
        <v>0</v>
      </c>
      <c r="AG34" s="298"/>
      <c r="AH34" s="123">
        <f>COUNTA($U31:$AA31)+SUM(AH35:AH38)</f>
        <v>0</v>
      </c>
      <c r="AI34" s="379">
        <f>COUNTA($U32:$AA32)+SUM(AI35:AJ38)</f>
        <v>0</v>
      </c>
      <c r="AJ34" s="298"/>
      <c r="AK34" s="379">
        <f>COUNTA($U33:$AA33)+SUM(AK35:AK38)</f>
        <v>0</v>
      </c>
      <c r="AL34" s="298"/>
      <c r="AM34" s="12"/>
    </row>
    <row r="35" spans="1:42" ht="21.75" hidden="1" customHeight="1">
      <c r="A35" s="121"/>
      <c r="B35" s="377">
        <f>IF((COUNT($K24)+COUNT($M24)+COUNT($P24))+COUNT($R24)=4,1,0)</f>
        <v>0</v>
      </c>
      <c r="C35" s="378"/>
      <c r="D35" s="378"/>
      <c r="E35" s="124">
        <f>IF((COUNT($K25)+COUNT($M25)+COUNT($P25))+COUNT($R25)=4,1,0)</f>
        <v>0</v>
      </c>
      <c r="F35" s="124">
        <f>IF((COUNT($K26)+COUNT($M26)+COUNT($P26))+COUNT($R26)=4,1,0)</f>
        <v>0</v>
      </c>
      <c r="G35" s="124">
        <f>IF((COUNT($K27)+COUNT($M27)+COUNT($P27))+COUNT($R27)=4,1,0)</f>
        <v>0</v>
      </c>
      <c r="H35" s="377">
        <f>IF((COUNT($K28)+COUNT($M28)+COUNT($P28))+COUNT($R28)=4,1,0)</f>
        <v>0</v>
      </c>
      <c r="I35" s="378"/>
      <c r="J35" s="378"/>
      <c r="K35" s="377">
        <f>IF((COUNT($K29)+COUNT($M29)+COUNT($P29))+COUNT($R29)=4,1,0)</f>
        <v>0</v>
      </c>
      <c r="L35" s="378"/>
      <c r="M35" s="377">
        <f>IF((COUNT($K30)+COUNT($M30)+COUNT($P30))+COUNT($R30)=4,1,0)</f>
        <v>0</v>
      </c>
      <c r="N35" s="377"/>
      <c r="O35" s="124">
        <f>IF((COUNT($K31)+COUNT($M31)+COUNT($P31))+COUNT($R31)=4,1,0)</f>
        <v>0</v>
      </c>
      <c r="P35" s="377">
        <f>IF((COUNT($K32)+COUNT($M32)+COUNT($P32))+COUNT($R32)=4,1,0)</f>
        <v>0</v>
      </c>
      <c r="Q35" s="378"/>
      <c r="R35" s="377">
        <f>IF((COUNT($K33)+COUNT($M33)+COUNT($P33))+COUNT($R33)=4,1,0)</f>
        <v>0</v>
      </c>
      <c r="S35" s="378"/>
      <c r="T35" s="120">
        <v>22</v>
      </c>
      <c r="U35" s="377">
        <f>IF((COUNT($AD24)+COUNT($AF24)+COUNT($AI24))+COUNT($AK24)=4,1,0)</f>
        <v>0</v>
      </c>
      <c r="V35" s="378"/>
      <c r="W35" s="378"/>
      <c r="X35" s="124">
        <f>IF((COUNT($AD25)+COUNT($AF25)+COUNT($AI25))+COUNT($AK25)=4,1,0)</f>
        <v>0</v>
      </c>
      <c r="Y35" s="124">
        <f>IF((COUNT($AD26)+COUNT($AF26)+COUNT($AI26))+COUNT($AK26)=4,1,0)</f>
        <v>0</v>
      </c>
      <c r="Z35" s="124">
        <f>IF((COUNT($AD27)+COUNT($AF27)+COUNT($AI27))+COUNT($AK27)=4,1,0)</f>
        <v>0</v>
      </c>
      <c r="AA35" s="377">
        <f>IF((COUNT($AD28)+COUNT($AF28)+COUNT($AI28))+COUNT($AK28)=4,1,0)</f>
        <v>0</v>
      </c>
      <c r="AB35" s="378"/>
      <c r="AC35" s="378"/>
      <c r="AD35" s="377">
        <f>IF((COUNT($AD29)+COUNT($AF29)+COUNT($AI29))+COUNT($AK29)=4,1,0)</f>
        <v>0</v>
      </c>
      <c r="AE35" s="378"/>
      <c r="AF35" s="377">
        <f>IF((COUNT($AD30)+COUNT($AF30)+COUNT($AI30))+COUNT($AK30)=4,1,0)</f>
        <v>0</v>
      </c>
      <c r="AG35" s="378"/>
      <c r="AH35" s="124">
        <f>IF((COUNT($AD31)+COUNT($AF31)+COUNT($AI31))+COUNT($AK31)=4,1,0)</f>
        <v>0</v>
      </c>
      <c r="AI35" s="377">
        <f>IF((COUNT($AD32)+COUNT($AF32)+COUNT($AI32))+COUNT($AK32)=4,1,0)</f>
        <v>0</v>
      </c>
      <c r="AJ35" s="378"/>
      <c r="AK35" s="377">
        <f>IF((COUNT($AD33)+COUNT($AF33)+COUNT($AI33))+COUNT($AK33)=4,1,0)</f>
        <v>0</v>
      </c>
      <c r="AL35" s="378"/>
      <c r="AM35" s="12"/>
    </row>
    <row r="36" spans="1:42" ht="21.75" hidden="1" customHeight="1">
      <c r="A36" s="121"/>
      <c r="B36" s="377">
        <f>IF(IF(COUNT($K24)=0,1,0)+IF((COUNT($M24)+COUNT($P24)+COUNT($R24))=3,1,0)=2,1,0)</f>
        <v>0</v>
      </c>
      <c r="C36" s="378"/>
      <c r="D36" s="378"/>
      <c r="E36" s="124">
        <f>IF(IF(COUNT($K25)=0,1,0)+IF((COUNT($M25)+COUNT($P25)+COUNT($R25))=3,1,0)=2,1,0)</f>
        <v>0</v>
      </c>
      <c r="F36" s="124">
        <f>IF(IF(COUNT($K26)=0,1,0)+IF((COUNT($M26)+COUNT($P26)+COUNT($R26))=3,1,0)=2,1,0)</f>
        <v>0</v>
      </c>
      <c r="G36" s="124">
        <f>IF(IF(COUNT($K27)=0,1,0)+IF((COUNT($M27)+COUNT($P27)+COUNT($R27))=3,1,0)=2,1,0)</f>
        <v>0</v>
      </c>
      <c r="H36" s="377">
        <f>IF(IF(COUNT($K28)=0,1,0)+IF((COUNT($M28)+COUNT($P28)+COUNT($R28))=3,1,0)=2,1,0)</f>
        <v>0</v>
      </c>
      <c r="I36" s="378"/>
      <c r="J36" s="378"/>
      <c r="K36" s="377">
        <f>IF(IF(COUNT($K29)=0,1,0)+IF((COUNT($M29)+COUNT($P29)+COUNT($R29))=3,1,0)=2,1,0)</f>
        <v>0</v>
      </c>
      <c r="L36" s="378"/>
      <c r="M36" s="377">
        <f>IF(IF(COUNT($K30)=0,1,0)+IF((COUNT($M30)+COUNT($P30)+COUNT($R30))=3,1,0)=2,1,0)</f>
        <v>0</v>
      </c>
      <c r="N36" s="377"/>
      <c r="O36" s="124">
        <f>IF(IF(COUNT($K31)=0,1,0)+IF((COUNT($M31)+COUNT($P31)+COUNT($R31))=3,1,0)=2,1,0)</f>
        <v>0</v>
      </c>
      <c r="P36" s="377">
        <f>IF(IF(COUNT($K32)=0,1,0)+IF((COUNT($M32)+COUNT($P32)+COUNT($R32))=3,1,0)=2,1,0)</f>
        <v>0</v>
      </c>
      <c r="Q36" s="378"/>
      <c r="R36" s="377">
        <f>IF(IF(COUNT($K33)=0,1,0)+IF((COUNT($M33)+COUNT($P33)+COUNT($R33))=3,1,0)=2,1,0)</f>
        <v>0</v>
      </c>
      <c r="S36" s="378"/>
      <c r="T36" s="120">
        <v>23</v>
      </c>
      <c r="U36" s="377">
        <f>IF(IF(COUNT($AD24)=0,1,0)+IF((COUNT($AF24)+COUNT($AI24)+COUNT($AK24))=3,1,0)=2,1,0)</f>
        <v>0</v>
      </c>
      <c r="V36" s="378"/>
      <c r="W36" s="378"/>
      <c r="X36" s="124">
        <f>IF(IF(COUNT($AD25)=0,1,0)+IF((COUNT($AF25)+COUNT($AI25)+COUNT($AK25))=3,1,0)=2,1,0)</f>
        <v>0</v>
      </c>
      <c r="Y36" s="124">
        <f>IF(IF(COUNT($AD26)=0,1,0)+IF((COUNT($AF26)+COUNT($AI26)+COUNT($AK26))=3,1,0)=2,1,0)</f>
        <v>0</v>
      </c>
      <c r="Z36" s="124">
        <f>IF(IF(COUNT($AD27)=0,1,0)+IF((COUNT($AF27)+COUNT($AI27)+COUNT($AK27))=3,1,0)=2,1,0)</f>
        <v>0</v>
      </c>
      <c r="AA36" s="377">
        <f>IF(IF(COUNT($AD28)=0,1,0)+IF((COUNT($AF28)+COUNT($AI28)+COUNT($AK28))=3,1,0)=2,1,0)</f>
        <v>0</v>
      </c>
      <c r="AB36" s="378"/>
      <c r="AC36" s="378"/>
      <c r="AD36" s="377">
        <f>IF(IF(COUNT($AD29)=0,1,0)+IF((COUNT($AF29)+COUNT($AI29)+COUNT($AK29))=3,1,0)=2,1,0)</f>
        <v>0</v>
      </c>
      <c r="AE36" s="378"/>
      <c r="AF36" s="377">
        <f>IF(IF(COUNT($AD30)=0,1,0)+IF((COUNT($AF30)+COUNT($AI30)+COUNT($AK30))=3,1,0)=2,1,0)</f>
        <v>0</v>
      </c>
      <c r="AG36" s="378"/>
      <c r="AH36" s="124">
        <f>IF(IF(COUNT($AD31)=0,1,0)+IF((COUNT($AF31)+COUNT($AI31)+COUNT($AK31))=3,1,0)=2,1,0)</f>
        <v>0</v>
      </c>
      <c r="AI36" s="377">
        <f>IF(IF(COUNT($AD32)=0,1,0)+IF((COUNT($AF32)+COUNT($AI32)+COUNT($AK32))=3,1,0)=2,1,0)</f>
        <v>0</v>
      </c>
      <c r="AJ36" s="378"/>
      <c r="AK36" s="377">
        <f>IF(IF(COUNT($AD33)=0,1,0)+IF((COUNT($AF33)+COUNT($AI33)+COUNT($AK33))=3,1,0)=2,1,0)</f>
        <v>0</v>
      </c>
      <c r="AL36" s="378"/>
      <c r="AM36" s="12"/>
    </row>
    <row r="37" spans="1:42" ht="21.75" hidden="1" customHeight="1">
      <c r="A37" s="121"/>
      <c r="B37" s="377">
        <f>IF(IF(COUNT($K24)=0,1,0)+IF(COUNT($M24)=0,1,0)+IF(COUNT($P24)+COUNT($R24)=2,1,0)=3,1,0)</f>
        <v>0</v>
      </c>
      <c r="C37" s="378"/>
      <c r="D37" s="378"/>
      <c r="E37" s="124">
        <f>IF(IF(COUNT($K25)=0,1,0)+IF(COUNT($M25)=0,1,0)+IF(COUNT($P25)+COUNT($R25)=2,1,0)=3,1,0)</f>
        <v>0</v>
      </c>
      <c r="F37" s="124">
        <f>IF(IF(COUNT($K26)=0,1,0)+IF(COUNT($M26)=0,1,0)+IF(COUNT($P26)+COUNT($R26)=2,1,0)=3,1,0)</f>
        <v>0</v>
      </c>
      <c r="G37" s="124">
        <f>IF(IF(COUNT($K27)=0,1,0)+IF(COUNT($M27)=0,1,0)+IF(COUNT($P27)+COUNT($R27)=2,1,0)=3,1,0)</f>
        <v>0</v>
      </c>
      <c r="H37" s="377">
        <f>IF(IF(COUNT($K28)=0,1,0)+IF(COUNT($M28)=0,1,0)+IF(COUNT($P28)+COUNT($R28)=2,1,0)=3,1,0)</f>
        <v>0</v>
      </c>
      <c r="I37" s="378"/>
      <c r="J37" s="378"/>
      <c r="K37" s="377">
        <f>IF(IF(COUNT($K29)=0,1,0)+IF(COUNT($M29)=0,1,0)+IF(COUNT($P29)+COUNT($R29)=2,1,0)=3,1,0)</f>
        <v>0</v>
      </c>
      <c r="L37" s="378"/>
      <c r="M37" s="377">
        <f>IF(IF(COUNT($K30)=0,1,0)+IF(COUNT($M30)=0,1,0)+IF(COUNT($P30)+COUNT($R30)=2,1,0)=3,1,0)</f>
        <v>0</v>
      </c>
      <c r="N37" s="377"/>
      <c r="O37" s="124">
        <f>IF(IF(COUNT($K31)=0,1,0)+IF(COUNT($M31)=0,1,0)+IF(COUNT($P31)+COUNT($R31)=2,1,0)=3,1,0)</f>
        <v>0</v>
      </c>
      <c r="P37" s="377">
        <f>IF(IF(COUNT($K32)=0,1,0)+IF(COUNT($M32)=0,1,0)+IF(COUNT($P32)+COUNT($R32)=2,1,0)=3,1,0)</f>
        <v>0</v>
      </c>
      <c r="Q37" s="378"/>
      <c r="R37" s="377">
        <f>IF(IF(COUNT($K33)=0,1,0)+IF(COUNT($M33)=0,1,0)+IF(COUNT($P33)+COUNT($R33)=2,1,0)=3,1,0)</f>
        <v>0</v>
      </c>
      <c r="S37" s="378"/>
      <c r="T37" s="120">
        <v>24</v>
      </c>
      <c r="U37" s="377">
        <f>IF(IF(COUNT($AD24)=0,1,0)+IF(COUNT($AF24)=0,1,0)+IF(COUNT($AI24)+COUNT($AK24)=2,1,0)=3,1,0)</f>
        <v>0</v>
      </c>
      <c r="V37" s="378"/>
      <c r="W37" s="378"/>
      <c r="X37" s="124">
        <f>IF(IF(COUNT($AD25)=0,1,0)+IF(COUNT($AF25)=0,1,0)+IF(COUNT($AI25)+COUNT($AK25)=2,1,0)=3,1,0)</f>
        <v>0</v>
      </c>
      <c r="Y37" s="124">
        <f>IF(IF(COUNT($AD26)=0,1,0)+IF(COUNT($AF26)=0,1,0)+IF(COUNT($AI26)+COUNT($AK26)=2,1,0)=3,1,0)</f>
        <v>0</v>
      </c>
      <c r="Z37" s="124">
        <f>IF(IF(COUNT($AD27)=0,1,0)+IF(COUNT($AF27)=0,1,0)+IF(COUNT($AI27)+COUNT($AK27)=2,1,0)=3,1,0)</f>
        <v>0</v>
      </c>
      <c r="AA37" s="377">
        <f>IF(IF(COUNT($AD28)=0,1,0)+IF(COUNT($AF28)=0,1,0)+IF(COUNT($AI28)+COUNT($AK28)=2,1,0)=3,1,0)</f>
        <v>0</v>
      </c>
      <c r="AB37" s="378"/>
      <c r="AC37" s="378"/>
      <c r="AD37" s="377">
        <f>IF(IF(COUNT($AD29)=0,1,0)+IF(COUNT($AF29)=0,1,0)+IF(COUNT($AI29)+COUNT($AK29)=2,1,0)=3,1,0)</f>
        <v>0</v>
      </c>
      <c r="AE37" s="378"/>
      <c r="AF37" s="377">
        <f>IF(IF(COUNT($AD30)=0,1,0)+IF(COUNT($AF30)=0,1,0)+IF(COUNT($AI30)+COUNT($AK30)=2,1,0)=3,1,0)</f>
        <v>0</v>
      </c>
      <c r="AG37" s="378"/>
      <c r="AH37" s="124">
        <f>IF(IF(COUNT($AD31)=0,1,0)+IF(COUNT($AF31)=0,1,0)+IF(COUNT($AI31)+COUNT($AK31)=2,1,0)=3,1,0)</f>
        <v>0</v>
      </c>
      <c r="AI37" s="377">
        <f>IF(IF(COUNT($AD32)=0,1,0)+IF(COUNT($AF32)=0,1,0)+IF(COUNT($AI32)+COUNT($AK32)=2,1,0)=3,1,0)</f>
        <v>0</v>
      </c>
      <c r="AJ37" s="378"/>
      <c r="AK37" s="377">
        <f>IF(IF(COUNT($AD33)=0,1,0)+IF(COUNT($AF33)=0,1,0)+IF(COUNT($AI33)+COUNT($AK33)=2,1,0)=3,1,0)</f>
        <v>0</v>
      </c>
      <c r="AL37" s="378"/>
      <c r="AM37" s="12"/>
    </row>
    <row r="38" spans="1:42" ht="21.75" hidden="1" customHeight="1">
      <c r="A38" s="121"/>
      <c r="B38" s="377">
        <f>IF(IF(COUNT($K24)=0,1,0)+IF(COUNT($M24)=0,1,0)+IF(COUNT($P24)=0,1,0)+IF(COUNT($R24)=1,1,0)=4,1,0)</f>
        <v>0</v>
      </c>
      <c r="C38" s="378"/>
      <c r="D38" s="378"/>
      <c r="E38" s="124">
        <f>IF(IF(COUNT($K25)=0,1,0)+IF(COUNT($M25)=0,1,0)+IF(COUNT($P25)=0,1,0)+IF(COUNT($R25)=1,1,0)=4,1,0)</f>
        <v>0</v>
      </c>
      <c r="F38" s="124">
        <f>IF(IF(COUNT($K26)=0,1,0)+IF(COUNT($M26)=0,1,0)+IF(COUNT($P26)=0,1,0)+IF(COUNT($R26)=1,1,0)=4,1,0)</f>
        <v>0</v>
      </c>
      <c r="G38" s="124">
        <f>IF(IF(COUNT($K27)=0,1,0)+IF(COUNT($M27)=0,1,0)+IF(COUNT($P27)=0,1,0)+IF(COUNT($R27)=1,1,0)=4,1,0)</f>
        <v>0</v>
      </c>
      <c r="H38" s="377">
        <f>IF(IF(COUNT($K28)=0,1,0)+IF(COUNT($M28)=0,1,0)+IF(COUNT($P28)=0,1,0)+IF(COUNT($R28)=1,1,0)=4,1,0)</f>
        <v>0</v>
      </c>
      <c r="I38" s="378"/>
      <c r="J38" s="378"/>
      <c r="K38" s="377">
        <f>IF(IF(COUNT($K29)=0,1,0)+IF(COUNT($M29)=0,1,0)+IF(COUNT($P29)=0,1,0)+IF(COUNT($R29)=1,1,0)=4,1,0)</f>
        <v>0</v>
      </c>
      <c r="L38" s="378"/>
      <c r="M38" s="377">
        <f>IF(IF(COUNT($K30)=0,1,0)+IF(COUNT($M30)=0,1,0)+IF(COUNT($P30)=0,1,0)+IF(COUNT($R30)=1,1,0)=4,1,0)</f>
        <v>0</v>
      </c>
      <c r="N38" s="377"/>
      <c r="O38" s="124">
        <f>IF(IF(COUNT($K31)=0,1,0)+IF(COUNT($M31)=0,1,0)+IF(COUNT($P31)=0,1,0)+IF(COUNT($R31)=1,1,0)=4,1,0)</f>
        <v>0</v>
      </c>
      <c r="P38" s="377">
        <f>IF(IF(COUNT($K32)=0,1,0)+IF(COUNT($M32)=0,1,0)+IF(COUNT($P32)=0,1,0)+IF(COUNT($R32)=1,1,0)=4,1,0)</f>
        <v>0</v>
      </c>
      <c r="Q38" s="378"/>
      <c r="R38" s="377">
        <f>IF(IF(COUNT($K33)=0,1,0)+IF(COUNT($M33)=0,1,0)+IF(COUNT($P33)=0,1,0)+IF(COUNT($R33)=1,1,0)=4,1,0)</f>
        <v>0</v>
      </c>
      <c r="S38" s="378"/>
      <c r="T38" s="120">
        <v>25</v>
      </c>
      <c r="U38" s="377">
        <f>IF(IF(COUNT($AD24)=0,1,0)+IF(COUNT($AF24)=0,1,0)+IF(COUNT($AI24)=0,1,0)+IF(COUNT($AK24)=1,1,0)=4,1,0)</f>
        <v>0</v>
      </c>
      <c r="V38" s="378"/>
      <c r="W38" s="378"/>
      <c r="X38" s="124">
        <f>IF(IF(COUNT($AD25)=0,1,0)+IF(COUNT($AF25)=0,1,0)+IF(COUNT($AI25)=0,1,0)+IF(COUNT($AK25)=1,1,0)=4,1,0)</f>
        <v>0</v>
      </c>
      <c r="Y38" s="124">
        <f>IF(IF(COUNT($AD26)=0,1,0)+IF(COUNT($AF26)=0,1,0)+IF(COUNT($AI26)=0,1,0)+IF(COUNT($AK26)=1,1,0)=4,1,0)</f>
        <v>0</v>
      </c>
      <c r="Z38" s="124">
        <f>IF(IF(COUNT($AD27)=0,1,0)+IF(COUNT($AF27)=0,1,0)+IF(COUNT($AI27)=0,1,0)+IF(COUNT($AK27)=1,1,0)=4,1,0)</f>
        <v>0</v>
      </c>
      <c r="AA38" s="377">
        <f>IF(IF(COUNT($AD28)=0,1,0)+IF(COUNT($AF28)=0,1,0)+IF(COUNT($AI28)=0,1,0)+IF(COUNT($AK28)=1,1,0)=4,1,0)</f>
        <v>0</v>
      </c>
      <c r="AB38" s="378"/>
      <c r="AC38" s="378"/>
      <c r="AD38" s="377">
        <f>IF(IF(COUNT($AD29)=0,1,0)+IF(COUNT($AF29)=0,1,0)+IF(COUNT($AI29)=0,1,0)+IF(COUNT($AK29)=1,1,0)=4,1,0)</f>
        <v>0</v>
      </c>
      <c r="AE38" s="378"/>
      <c r="AF38" s="377">
        <f>IF(IF(COUNT($AD30)=0,1,0)+IF(COUNT($AF30)=0,1,0)+IF(COUNT($AI30)=0,1,0)+IF(COUNT($AK30)=1,1,0)=4,1,0)</f>
        <v>0</v>
      </c>
      <c r="AG38" s="378"/>
      <c r="AH38" s="124">
        <f>IF(IF(COUNT($AD31)=0,1,0)+IF(COUNT($AF31)=0,1,0)+IF(COUNT($AI31)=0,1,0)+IF(COUNT($AK31)=1,1,0)=4,1,0)</f>
        <v>0</v>
      </c>
      <c r="AI38" s="377">
        <f>IF(IF(COUNT($AD32)=0,1,0)+IF(COUNT($AF32)=0,1,0)+IF(COUNT($AI32)=0,1,0)+IF(COUNT($AK32)=1,1,0)=4,1,0)</f>
        <v>0</v>
      </c>
      <c r="AJ38" s="378"/>
      <c r="AK38" s="377">
        <f>IF(IF(COUNT($AD33)=0,1,0)+IF(COUNT($AF33)=0,1,0)+IF(COUNT($AI33)=0,1,0)+IF(COUNT($AK33)=1,1,0)=4,1,0)</f>
        <v>0</v>
      </c>
      <c r="AL38" s="378"/>
      <c r="AM38" s="12"/>
    </row>
    <row r="39" spans="1:42" ht="21.75" customHeight="1" thickBot="1">
      <c r="A39" s="18"/>
      <c r="B39" s="18"/>
      <c r="C39" s="18"/>
      <c r="D39" s="18"/>
      <c r="E39" s="18"/>
      <c r="F39" s="19"/>
      <c r="G39" s="19"/>
      <c r="H39" s="19"/>
      <c r="I39" s="19"/>
      <c r="J39" s="19"/>
      <c r="K39" s="12"/>
      <c r="L39" s="12"/>
      <c r="M39" s="12"/>
      <c r="N39" s="12"/>
      <c r="O39" s="12"/>
      <c r="P39" s="12"/>
      <c r="Q39" s="12"/>
      <c r="R39" s="12"/>
      <c r="S39" s="12"/>
      <c r="T39" s="12"/>
      <c r="U39" s="12"/>
      <c r="V39" s="12"/>
      <c r="W39" s="12"/>
      <c r="X39" s="12"/>
      <c r="Y39" s="12"/>
      <c r="Z39" s="12"/>
      <c r="AA39" s="12"/>
      <c r="AB39" s="12"/>
      <c r="AC39" s="12"/>
      <c r="AD39" s="12"/>
      <c r="AE39" s="12"/>
      <c r="AF39" s="12"/>
      <c r="AG39" s="12"/>
      <c r="AH39" s="12"/>
      <c r="AI39" s="12"/>
      <c r="AJ39" s="12"/>
      <c r="AK39" s="12"/>
      <c r="AL39" s="12"/>
      <c r="AM39" s="12"/>
    </row>
    <row r="40" spans="1:42" ht="24.75" customHeight="1" thickBot="1">
      <c r="A40" s="309" t="s">
        <v>67</v>
      </c>
      <c r="B40" s="310"/>
      <c r="C40" s="310"/>
      <c r="D40" s="310"/>
      <c r="E40" s="310"/>
      <c r="F40" s="310"/>
      <c r="G40" s="310"/>
      <c r="H40" s="310"/>
      <c r="I40" s="310"/>
      <c r="J40" s="310"/>
      <c r="K40" s="310"/>
      <c r="L40" s="310"/>
      <c r="M40" s="310"/>
      <c r="N40" s="310"/>
      <c r="O40" s="310"/>
      <c r="P40" s="310"/>
      <c r="Q40" s="310"/>
      <c r="R40" s="310"/>
      <c r="S40" s="310"/>
      <c r="T40" s="310"/>
      <c r="U40" s="310"/>
      <c r="V40" s="310"/>
      <c r="W40" s="310"/>
      <c r="X40" s="310"/>
      <c r="Y40" s="310"/>
      <c r="Z40" s="310"/>
      <c r="AA40" s="310"/>
      <c r="AB40" s="310"/>
      <c r="AC40" s="310"/>
      <c r="AD40" s="310"/>
      <c r="AE40" s="310"/>
      <c r="AF40" s="310"/>
      <c r="AG40" s="310"/>
      <c r="AH40" s="310"/>
      <c r="AI40" s="310"/>
      <c r="AJ40" s="310"/>
      <c r="AK40" s="310"/>
      <c r="AL40" s="310"/>
      <c r="AM40" s="311"/>
      <c r="AP40" s="88" t="str">
        <f>IF(COUNTIF(A41:A42,"○")=2,"申請可","NG")</f>
        <v>NG</v>
      </c>
    </row>
    <row r="41" spans="1:42" ht="27.95" customHeight="1" thickBot="1">
      <c r="A41" s="90"/>
      <c r="B41" s="306" t="s">
        <v>173</v>
      </c>
      <c r="C41" s="307"/>
      <c r="D41" s="307"/>
      <c r="E41" s="307"/>
      <c r="F41" s="307"/>
      <c r="G41" s="307"/>
      <c r="H41" s="307"/>
      <c r="I41" s="307"/>
      <c r="J41" s="307"/>
      <c r="K41" s="307"/>
      <c r="L41" s="307"/>
      <c r="M41" s="307"/>
      <c r="N41" s="307"/>
      <c r="O41" s="307"/>
      <c r="P41" s="307"/>
      <c r="Q41" s="307"/>
      <c r="R41" s="307"/>
      <c r="S41" s="307"/>
      <c r="T41" s="307"/>
      <c r="U41" s="307"/>
      <c r="V41" s="307"/>
      <c r="W41" s="307"/>
      <c r="X41" s="307"/>
      <c r="Y41" s="307"/>
      <c r="Z41" s="307"/>
      <c r="AA41" s="307"/>
      <c r="AB41" s="307"/>
      <c r="AC41" s="307"/>
      <c r="AD41" s="307"/>
      <c r="AE41" s="307"/>
      <c r="AF41" s="307"/>
      <c r="AG41" s="307"/>
      <c r="AH41" s="307"/>
      <c r="AI41" s="307"/>
      <c r="AJ41" s="307"/>
      <c r="AK41" s="307"/>
      <c r="AL41" s="307"/>
      <c r="AM41" s="308"/>
    </row>
    <row r="42" spans="1:42" ht="27.95" customHeight="1" thickBot="1">
      <c r="A42" s="90"/>
      <c r="B42" s="303" t="s">
        <v>44</v>
      </c>
      <c r="C42" s="304"/>
      <c r="D42" s="304"/>
      <c r="E42" s="304"/>
      <c r="F42" s="304"/>
      <c r="G42" s="304"/>
      <c r="H42" s="304"/>
      <c r="I42" s="304"/>
      <c r="J42" s="304"/>
      <c r="K42" s="304"/>
      <c r="L42" s="304"/>
      <c r="M42" s="304"/>
      <c r="N42" s="304"/>
      <c r="O42" s="304"/>
      <c r="P42" s="304"/>
      <c r="Q42" s="304"/>
      <c r="R42" s="304"/>
      <c r="S42" s="304"/>
      <c r="T42" s="304"/>
      <c r="U42" s="304"/>
      <c r="V42" s="304"/>
      <c r="W42" s="304"/>
      <c r="X42" s="304"/>
      <c r="Y42" s="304"/>
      <c r="Z42" s="304"/>
      <c r="AA42" s="304"/>
      <c r="AB42" s="304"/>
      <c r="AC42" s="304"/>
      <c r="AD42" s="304"/>
      <c r="AE42" s="304"/>
      <c r="AF42" s="304"/>
      <c r="AG42" s="304"/>
      <c r="AH42" s="304"/>
      <c r="AI42" s="304"/>
      <c r="AJ42" s="304"/>
      <c r="AK42" s="304"/>
      <c r="AL42" s="304"/>
      <c r="AM42" s="305"/>
    </row>
    <row r="43" spans="1:42" ht="18" customHeight="1"/>
    <row r="44" spans="1:42" ht="13.5" customHeight="1">
      <c r="A44" s="21"/>
      <c r="B44" s="21"/>
      <c r="C44" s="21"/>
      <c r="D44" s="21"/>
      <c r="E44" s="21"/>
      <c r="F44" s="21"/>
      <c r="G44" s="21"/>
      <c r="H44" s="21"/>
      <c r="I44" s="21"/>
      <c r="J44" s="21"/>
      <c r="K44" s="21"/>
      <c r="L44" s="21"/>
      <c r="M44" s="21"/>
      <c r="N44" s="21"/>
      <c r="O44" s="21"/>
      <c r="P44" s="21"/>
      <c r="Q44" s="21"/>
      <c r="R44" s="21"/>
      <c r="S44" s="21"/>
      <c r="T44" s="22"/>
      <c r="U44" s="22"/>
      <c r="V44" s="22"/>
      <c r="W44" s="22"/>
      <c r="X44" s="23"/>
      <c r="Y44" s="23"/>
      <c r="Z44" s="23"/>
      <c r="AA44" s="20"/>
      <c r="AB44" s="20"/>
      <c r="AC44" s="20"/>
      <c r="AD44" s="20"/>
      <c r="AE44" s="20"/>
      <c r="AF44" s="20"/>
      <c r="AG44" s="20"/>
      <c r="AH44" s="20"/>
      <c r="AI44" s="20"/>
      <c r="AJ44" s="20"/>
      <c r="AK44" s="20"/>
      <c r="AL44" s="20"/>
      <c r="AM44" s="20"/>
    </row>
    <row r="45" spans="1:42" ht="13.5" customHeight="1">
      <c r="A45" s="21"/>
      <c r="B45" s="21"/>
      <c r="C45" s="21"/>
      <c r="D45" s="21"/>
      <c r="E45" s="21"/>
      <c r="F45" s="21"/>
      <c r="G45" s="21"/>
      <c r="H45" s="21"/>
      <c r="I45" s="21"/>
      <c r="J45" s="21"/>
      <c r="K45" s="21"/>
      <c r="L45" s="21"/>
      <c r="M45" s="21"/>
      <c r="N45" s="21"/>
      <c r="O45" s="21"/>
      <c r="P45" s="21"/>
      <c r="Q45" s="21"/>
      <c r="R45" s="21"/>
      <c r="S45" s="21"/>
      <c r="T45" s="22"/>
      <c r="U45" s="22"/>
      <c r="V45" s="22"/>
      <c r="W45" s="22"/>
      <c r="X45" s="23"/>
      <c r="Y45" s="23"/>
      <c r="Z45" s="23"/>
      <c r="AA45" s="20"/>
      <c r="AB45" s="20"/>
      <c r="AC45" s="20"/>
      <c r="AD45" s="20"/>
      <c r="AE45" s="20"/>
      <c r="AF45" s="20"/>
      <c r="AG45" s="20"/>
      <c r="AH45" s="20"/>
      <c r="AI45" s="20"/>
      <c r="AJ45" s="20"/>
      <c r="AK45" s="20"/>
      <c r="AL45" s="20"/>
      <c r="AM45" s="20"/>
    </row>
    <row r="46" spans="1:42" s="15" customFormat="1" ht="12" hidden="1" customHeight="1">
      <c r="C46" s="16" t="s">
        <v>41</v>
      </c>
      <c r="AP46" s="16"/>
    </row>
    <row r="47" spans="1:42" s="15" customFormat="1" ht="12" hidden="1" customHeight="1">
      <c r="A47" s="15">
        <v>1</v>
      </c>
      <c r="B47" s="33" t="s">
        <v>66</v>
      </c>
      <c r="C47" s="157">
        <v>3550</v>
      </c>
      <c r="D47" s="158">
        <v>750</v>
      </c>
      <c r="E47" s="159">
        <v>0</v>
      </c>
      <c r="F47" s="15" t="s">
        <v>75</v>
      </c>
      <c r="I47" s="158">
        <v>300</v>
      </c>
      <c r="AP47" s="16"/>
    </row>
    <row r="48" spans="1:42" s="15" customFormat="1" ht="12" hidden="1" customHeight="1">
      <c r="A48" s="15">
        <v>2</v>
      </c>
      <c r="B48" s="33" t="s">
        <v>18</v>
      </c>
      <c r="C48" s="157">
        <v>3550</v>
      </c>
      <c r="D48" s="158">
        <v>750</v>
      </c>
      <c r="E48" s="159">
        <v>0</v>
      </c>
      <c r="F48" s="15" t="s">
        <v>75</v>
      </c>
      <c r="I48" s="158">
        <v>300</v>
      </c>
      <c r="AP48" s="16"/>
    </row>
    <row r="49" spans="1:42" s="15" customFormat="1" ht="12" hidden="1" customHeight="1">
      <c r="A49" s="15">
        <v>3</v>
      </c>
      <c r="B49" s="33" t="s">
        <v>19</v>
      </c>
      <c r="C49" s="157">
        <v>3550</v>
      </c>
      <c r="D49" s="158">
        <v>750</v>
      </c>
      <c r="E49" s="159">
        <v>0</v>
      </c>
      <c r="F49" s="15" t="s">
        <v>75</v>
      </c>
      <c r="I49" s="158">
        <v>300</v>
      </c>
      <c r="AP49" s="16"/>
    </row>
    <row r="50" spans="1:42" s="15" customFormat="1" ht="12" hidden="1" customHeight="1">
      <c r="A50" s="15">
        <v>4</v>
      </c>
      <c r="B50" s="33" t="s">
        <v>20</v>
      </c>
      <c r="C50" s="157">
        <v>3550</v>
      </c>
      <c r="D50" s="158">
        <v>750</v>
      </c>
      <c r="E50" s="159">
        <v>0</v>
      </c>
      <c r="F50" s="15" t="s">
        <v>75</v>
      </c>
      <c r="I50" s="158">
        <v>300</v>
      </c>
      <c r="AP50" s="16"/>
    </row>
    <row r="51" spans="1:42" s="15" customFormat="1" ht="12" hidden="1" customHeight="1">
      <c r="A51" s="15">
        <v>5</v>
      </c>
      <c r="B51" s="33" t="s">
        <v>167</v>
      </c>
      <c r="C51" s="157">
        <v>3550</v>
      </c>
      <c r="D51" s="158">
        <v>750</v>
      </c>
      <c r="E51" s="159">
        <v>0</v>
      </c>
      <c r="F51" s="15" t="s">
        <v>75</v>
      </c>
      <c r="I51" s="158">
        <v>300</v>
      </c>
      <c r="AP51" s="16"/>
    </row>
    <row r="52" spans="1:42" s="15" customFormat="1" ht="12" hidden="1" customHeight="1">
      <c r="A52" s="15">
        <v>6</v>
      </c>
      <c r="B52" s="33" t="s">
        <v>21</v>
      </c>
      <c r="C52" s="157">
        <v>3550</v>
      </c>
      <c r="D52" s="158">
        <v>750</v>
      </c>
      <c r="E52" s="159">
        <v>0</v>
      </c>
      <c r="F52" s="15" t="s">
        <v>75</v>
      </c>
      <c r="I52" s="158">
        <v>300</v>
      </c>
      <c r="AP52" s="16"/>
    </row>
    <row r="53" spans="1:42" s="15" customFormat="1" ht="12" hidden="1" customHeight="1">
      <c r="A53" s="15">
        <v>7</v>
      </c>
      <c r="B53" s="33" t="s">
        <v>156</v>
      </c>
      <c r="C53" s="157">
        <v>3550</v>
      </c>
      <c r="D53" s="158">
        <v>750</v>
      </c>
      <c r="E53" s="159">
        <v>0</v>
      </c>
      <c r="F53" s="15" t="s">
        <v>75</v>
      </c>
      <c r="I53" s="158">
        <v>300</v>
      </c>
      <c r="AP53" s="16"/>
    </row>
    <row r="54" spans="1:42" s="15" customFormat="1" ht="12" hidden="1" customHeight="1">
      <c r="A54" s="15">
        <v>8</v>
      </c>
      <c r="B54" s="33" t="s">
        <v>141</v>
      </c>
      <c r="C54" s="157">
        <v>3550</v>
      </c>
      <c r="D54" s="158">
        <v>750</v>
      </c>
      <c r="E54" s="159">
        <v>0</v>
      </c>
      <c r="F54" s="15" t="s">
        <v>75</v>
      </c>
      <c r="I54" s="158">
        <v>300</v>
      </c>
      <c r="AP54" s="16"/>
    </row>
    <row r="55" spans="1:42" s="15" customFormat="1" ht="12" hidden="1" customHeight="1">
      <c r="A55" s="15">
        <v>9</v>
      </c>
      <c r="B55" s="15" t="s">
        <v>80</v>
      </c>
      <c r="C55" s="157">
        <v>300</v>
      </c>
      <c r="D55" s="158">
        <v>70</v>
      </c>
      <c r="E55" s="159">
        <v>650</v>
      </c>
      <c r="F55" s="15" t="s">
        <v>76</v>
      </c>
      <c r="I55" s="158">
        <v>750</v>
      </c>
      <c r="AP55" s="16"/>
    </row>
    <row r="56" spans="1:42" s="15" customFormat="1" ht="12" hidden="1" customHeight="1">
      <c r="A56" s="15">
        <v>10</v>
      </c>
      <c r="B56" s="15" t="s">
        <v>81</v>
      </c>
      <c r="C56" s="157">
        <v>300</v>
      </c>
      <c r="D56" s="158">
        <v>70</v>
      </c>
      <c r="E56" s="159">
        <v>650</v>
      </c>
      <c r="F56" s="15" t="s">
        <v>76</v>
      </c>
      <c r="I56" s="158">
        <v>750</v>
      </c>
      <c r="AP56" s="16"/>
    </row>
    <row r="57" spans="1:42" s="15" customFormat="1" ht="12" hidden="1" customHeight="1">
      <c r="A57" s="15">
        <v>11</v>
      </c>
      <c r="B57" s="15" t="s">
        <v>17</v>
      </c>
      <c r="C57" s="157">
        <v>300</v>
      </c>
      <c r="D57" s="158">
        <v>70</v>
      </c>
      <c r="E57" s="159">
        <v>650</v>
      </c>
      <c r="F57" s="15" t="s">
        <v>76</v>
      </c>
      <c r="I57" s="158">
        <v>750</v>
      </c>
      <c r="AP57" s="16"/>
    </row>
    <row r="58" spans="1:42" s="15" customFormat="1" ht="12" hidden="1" customHeight="1">
      <c r="A58" s="15">
        <v>12</v>
      </c>
      <c r="B58" s="15" t="s">
        <v>82</v>
      </c>
      <c r="C58" s="157">
        <v>300</v>
      </c>
      <c r="D58" s="158">
        <v>70</v>
      </c>
      <c r="E58" s="159">
        <v>650</v>
      </c>
      <c r="F58" s="15" t="s">
        <v>76</v>
      </c>
      <c r="I58" s="158">
        <v>750</v>
      </c>
      <c r="AP58" s="16"/>
    </row>
    <row r="59" spans="1:42" s="15" customFormat="1" ht="12" hidden="1" customHeight="1">
      <c r="A59" s="15">
        <v>13</v>
      </c>
      <c r="B59" s="15" t="s">
        <v>22</v>
      </c>
      <c r="C59" s="157">
        <v>300</v>
      </c>
      <c r="D59" s="158">
        <v>70</v>
      </c>
      <c r="E59" s="159">
        <v>650</v>
      </c>
      <c r="F59" s="15" t="s">
        <v>76</v>
      </c>
      <c r="I59" s="158">
        <v>750</v>
      </c>
      <c r="AP59" s="16"/>
    </row>
    <row r="60" spans="1:42" s="15" customFormat="1" ht="12" hidden="1" customHeight="1">
      <c r="A60" s="15">
        <v>14</v>
      </c>
      <c r="B60" s="15" t="s">
        <v>23</v>
      </c>
      <c r="C60" s="157">
        <v>300</v>
      </c>
      <c r="D60" s="158">
        <v>70</v>
      </c>
      <c r="E60" s="159">
        <v>650</v>
      </c>
      <c r="F60" s="15" t="s">
        <v>76</v>
      </c>
      <c r="I60" s="158">
        <v>750</v>
      </c>
      <c r="AP60" s="16"/>
    </row>
    <row r="61" spans="1:42" s="15" customFormat="1" ht="12" hidden="1" customHeight="1">
      <c r="A61" s="15">
        <v>15</v>
      </c>
      <c r="B61" s="15" t="s">
        <v>78</v>
      </c>
      <c r="C61" s="157">
        <v>500</v>
      </c>
      <c r="D61" s="158">
        <v>95</v>
      </c>
      <c r="E61" s="159">
        <v>1900</v>
      </c>
      <c r="F61" s="15" t="s">
        <v>76</v>
      </c>
      <c r="I61" s="158">
        <v>300</v>
      </c>
      <c r="AP61" s="16"/>
    </row>
    <row r="62" spans="1:42" s="15" customFormat="1" ht="12" hidden="1" customHeight="1">
      <c r="A62" s="15">
        <v>16</v>
      </c>
      <c r="B62" s="15" t="s">
        <v>83</v>
      </c>
      <c r="C62" s="157">
        <v>500</v>
      </c>
      <c r="D62" s="158">
        <v>95</v>
      </c>
      <c r="E62" s="159">
        <v>1900</v>
      </c>
      <c r="F62" s="15" t="s">
        <v>76</v>
      </c>
      <c r="I62" s="158">
        <v>300</v>
      </c>
      <c r="AP62" s="16"/>
    </row>
    <row r="63" spans="1:42" s="15" customFormat="1" ht="12" hidden="1" customHeight="1">
      <c r="A63" s="15">
        <v>17</v>
      </c>
      <c r="B63" s="15" t="s">
        <v>84</v>
      </c>
      <c r="C63" s="157">
        <v>500</v>
      </c>
      <c r="D63" s="158">
        <v>95</v>
      </c>
      <c r="E63" s="159">
        <v>1900</v>
      </c>
      <c r="F63" s="15" t="s">
        <v>76</v>
      </c>
      <c r="I63" s="158">
        <v>300</v>
      </c>
      <c r="AP63" s="16"/>
    </row>
    <row r="64" spans="1:42" s="15" customFormat="1" ht="12" hidden="1" customHeight="1">
      <c r="A64" s="15">
        <v>18</v>
      </c>
      <c r="B64" s="15" t="s">
        <v>85</v>
      </c>
      <c r="C64" s="157">
        <v>500</v>
      </c>
      <c r="D64" s="158">
        <v>95</v>
      </c>
      <c r="E64" s="159">
        <v>1900</v>
      </c>
      <c r="F64" s="15" t="s">
        <v>76</v>
      </c>
      <c r="I64" s="158">
        <v>300</v>
      </c>
      <c r="AP64" s="16"/>
    </row>
    <row r="65" spans="1:42" s="15" customFormat="1" ht="12" hidden="1" customHeight="1">
      <c r="A65" s="15">
        <v>19</v>
      </c>
      <c r="B65" s="95" t="s">
        <v>136</v>
      </c>
      <c r="C65" s="157">
        <v>500</v>
      </c>
      <c r="D65" s="158">
        <v>95</v>
      </c>
      <c r="E65" s="159">
        <v>1900</v>
      </c>
      <c r="F65" s="15" t="s">
        <v>76</v>
      </c>
      <c r="I65" s="158">
        <v>300</v>
      </c>
      <c r="AP65" s="16"/>
    </row>
    <row r="66" spans="1:42" s="15" customFormat="1" ht="12" hidden="1" customHeight="1">
      <c r="A66" s="15">
        <v>20</v>
      </c>
      <c r="B66" s="15" t="s">
        <v>86</v>
      </c>
      <c r="C66" s="157">
        <v>500</v>
      </c>
      <c r="D66" s="158">
        <v>95</v>
      </c>
      <c r="E66" s="159">
        <v>1900</v>
      </c>
      <c r="F66" s="15" t="s">
        <v>76</v>
      </c>
      <c r="I66" s="158">
        <v>300</v>
      </c>
      <c r="AP66" s="16"/>
    </row>
    <row r="67" spans="1:42" s="15" customFormat="1" ht="12" hidden="1" customHeight="1">
      <c r="A67" s="15">
        <v>21</v>
      </c>
      <c r="B67" s="15" t="s">
        <v>87</v>
      </c>
      <c r="C67" s="157">
        <v>500</v>
      </c>
      <c r="D67" s="158">
        <v>95</v>
      </c>
      <c r="E67" s="159">
        <v>1900</v>
      </c>
      <c r="F67" s="15" t="s">
        <v>76</v>
      </c>
      <c r="I67" s="158">
        <v>300</v>
      </c>
      <c r="AP67" s="16"/>
    </row>
    <row r="68" spans="1:42" ht="12" hidden="1" customHeight="1">
      <c r="A68" s="15">
        <v>22</v>
      </c>
      <c r="B68" s="15" t="s">
        <v>135</v>
      </c>
      <c r="C68" s="157">
        <v>500</v>
      </c>
      <c r="D68" s="158">
        <v>95</v>
      </c>
      <c r="E68" s="159">
        <v>1900</v>
      </c>
      <c r="F68" s="15" t="s">
        <v>76</v>
      </c>
      <c r="G68" s="15"/>
      <c r="H68" s="15"/>
      <c r="I68" s="158">
        <v>300</v>
      </c>
    </row>
    <row r="69" spans="1:42" s="15" customFormat="1" ht="12" hidden="1" customHeight="1">
      <c r="A69" s="15">
        <v>23</v>
      </c>
      <c r="B69" s="15" t="s">
        <v>88</v>
      </c>
      <c r="C69" s="15">
        <v>500</v>
      </c>
      <c r="D69" s="15">
        <v>95</v>
      </c>
      <c r="E69" s="15">
        <v>1900</v>
      </c>
      <c r="F69" s="15" t="s">
        <v>76</v>
      </c>
      <c r="I69" s="15">
        <v>300</v>
      </c>
      <c r="AP69" s="16"/>
    </row>
  </sheetData>
  <sheetProtection algorithmName="SHA-512" hashValue="tIx48k83vfc3ANxLDccDu7+EV3hQ6O8zs3HPXDxtWn4KJdAElfDnapPRGeGaOmS3j2NkA78PpnPIpRidkUclhA==" saltValue="kjvsJhZ3zsybzIkQvp2T6Q==" spinCount="100000" sheet="1" objects="1" scenarios="1" selectLockedCells="1" autoFilter="0"/>
  <mergeCells count="301">
    <mergeCell ref="A16:C16"/>
    <mergeCell ref="A17:C17"/>
    <mergeCell ref="D15:E15"/>
    <mergeCell ref="F15:G15"/>
    <mergeCell ref="D16:E16"/>
    <mergeCell ref="F16:G16"/>
    <mergeCell ref="D17:E17"/>
    <mergeCell ref="F17:G17"/>
    <mergeCell ref="AF14:AM14"/>
    <mergeCell ref="AB16:AE16"/>
    <mergeCell ref="T16:W16"/>
    <mergeCell ref="AF13:AM13"/>
    <mergeCell ref="A2:AM2"/>
    <mergeCell ref="A13:C13"/>
    <mergeCell ref="A15:C15"/>
    <mergeCell ref="D13:G13"/>
    <mergeCell ref="D14:G14"/>
    <mergeCell ref="A3:A9"/>
    <mergeCell ref="AE8:AM8"/>
    <mergeCell ref="L7:N7"/>
    <mergeCell ref="O7:AM7"/>
    <mergeCell ref="AB13:AE13"/>
    <mergeCell ref="AB15:AE15"/>
    <mergeCell ref="AB14:AE14"/>
    <mergeCell ref="X13:AA13"/>
    <mergeCell ref="T15:W15"/>
    <mergeCell ref="T14:W14"/>
    <mergeCell ref="T13:W13"/>
    <mergeCell ref="N11:AB11"/>
    <mergeCell ref="AC11:AE11"/>
    <mergeCell ref="AI38:AJ38"/>
    <mergeCell ref="AK38:AL38"/>
    <mergeCell ref="AF19:AM19"/>
    <mergeCell ref="AF18:AM18"/>
    <mergeCell ref="AF17:AM17"/>
    <mergeCell ref="AF16:AM16"/>
    <mergeCell ref="AF15:AM15"/>
    <mergeCell ref="AF28:AG28"/>
    <mergeCell ref="AI28:AJ28"/>
    <mergeCell ref="AK28:AL28"/>
    <mergeCell ref="AF29:AG29"/>
    <mergeCell ref="AI29:AJ29"/>
    <mergeCell ref="AK32:AL32"/>
    <mergeCell ref="AI30:AJ30"/>
    <mergeCell ref="AK23:AL23"/>
    <mergeCell ref="AF24:AG24"/>
    <mergeCell ref="AI24:AJ24"/>
    <mergeCell ref="AK24:AL24"/>
    <mergeCell ref="AK36:AL36"/>
    <mergeCell ref="AK35:AL35"/>
    <mergeCell ref="AF37:AG37"/>
    <mergeCell ref="AI37:AJ37"/>
    <mergeCell ref="AK37:AL37"/>
    <mergeCell ref="AF38:AG38"/>
    <mergeCell ref="B35:D35"/>
    <mergeCell ref="B36:D36"/>
    <mergeCell ref="B37:D37"/>
    <mergeCell ref="B38:D38"/>
    <mergeCell ref="H35:J35"/>
    <mergeCell ref="H36:J36"/>
    <mergeCell ref="H37:J37"/>
    <mergeCell ref="H38:J38"/>
    <mergeCell ref="AD37:AE37"/>
    <mergeCell ref="AA37:AC37"/>
    <mergeCell ref="M35:N35"/>
    <mergeCell ref="M36:N36"/>
    <mergeCell ref="M37:N37"/>
    <mergeCell ref="M38:N38"/>
    <mergeCell ref="U38:W38"/>
    <mergeCell ref="AA38:AC38"/>
    <mergeCell ref="AD38:AE38"/>
    <mergeCell ref="K37:L37"/>
    <mergeCell ref="K38:L38"/>
    <mergeCell ref="AA35:AC35"/>
    <mergeCell ref="AD35:AE35"/>
    <mergeCell ref="P37:Q37"/>
    <mergeCell ref="P38:Q38"/>
    <mergeCell ref="R35:S35"/>
    <mergeCell ref="R37:S37"/>
    <mergeCell ref="R38:S38"/>
    <mergeCell ref="U37:W37"/>
    <mergeCell ref="U36:W36"/>
    <mergeCell ref="AD33:AE33"/>
    <mergeCell ref="AA33:AC33"/>
    <mergeCell ref="AA34:AC34"/>
    <mergeCell ref="AA36:AC36"/>
    <mergeCell ref="AD36:AE36"/>
    <mergeCell ref="U35:W35"/>
    <mergeCell ref="K35:L35"/>
    <mergeCell ref="K36:L36"/>
    <mergeCell ref="AF35:AG35"/>
    <mergeCell ref="AI35:AJ35"/>
    <mergeCell ref="AD34:AE34"/>
    <mergeCell ref="AF34:AG34"/>
    <mergeCell ref="AI34:AJ34"/>
    <mergeCell ref="P35:Q35"/>
    <mergeCell ref="P36:Q36"/>
    <mergeCell ref="R36:S36"/>
    <mergeCell ref="AK34:AL34"/>
    <mergeCell ref="AF33:AG33"/>
    <mergeCell ref="AK31:AL31"/>
    <mergeCell ref="AI33:AJ33"/>
    <mergeCell ref="AK33:AL33"/>
    <mergeCell ref="AF26:AG26"/>
    <mergeCell ref="AA24:AC24"/>
    <mergeCell ref="AK30:AL30"/>
    <mergeCell ref="AD27:AE27"/>
    <mergeCell ref="AD23:AE23"/>
    <mergeCell ref="AF23:AG23"/>
    <mergeCell ref="AD25:AE25"/>
    <mergeCell ref="AD30:AE30"/>
    <mergeCell ref="AD29:AE29"/>
    <mergeCell ref="AA23:AC23"/>
    <mergeCell ref="AK26:AL26"/>
    <mergeCell ref="AF27:AG27"/>
    <mergeCell ref="AI27:AJ27"/>
    <mergeCell ref="AK27:AL27"/>
    <mergeCell ref="AK29:AL29"/>
    <mergeCell ref="AF30:AG30"/>
    <mergeCell ref="B22:D22"/>
    <mergeCell ref="E22:G22"/>
    <mergeCell ref="AF36:AG36"/>
    <mergeCell ref="AI36:AJ36"/>
    <mergeCell ref="AI26:AJ26"/>
    <mergeCell ref="AF31:AG31"/>
    <mergeCell ref="AI31:AJ31"/>
    <mergeCell ref="AF32:AG32"/>
    <mergeCell ref="AI32:AJ32"/>
    <mergeCell ref="B26:D26"/>
    <mergeCell ref="H26:J26"/>
    <mergeCell ref="K26:L26"/>
    <mergeCell ref="M26:N26"/>
    <mergeCell ref="P26:Q26"/>
    <mergeCell ref="R26:S26"/>
    <mergeCell ref="U26:W26"/>
    <mergeCell ref="AA26:AC26"/>
    <mergeCell ref="AD26:AE26"/>
    <mergeCell ref="B25:D25"/>
    <mergeCell ref="H25:J25"/>
    <mergeCell ref="AF25:AG25"/>
    <mergeCell ref="AD24:AE24"/>
    <mergeCell ref="U22:W22"/>
    <mergeCell ref="AI23:AJ23"/>
    <mergeCell ref="B24:D24"/>
    <mergeCell ref="H24:J24"/>
    <mergeCell ref="K24:L24"/>
    <mergeCell ref="M24:N24"/>
    <mergeCell ref="P24:Q24"/>
    <mergeCell ref="R24:S24"/>
    <mergeCell ref="U24:W24"/>
    <mergeCell ref="L3:AF3"/>
    <mergeCell ref="L4:AF4"/>
    <mergeCell ref="AF12:AH12"/>
    <mergeCell ref="B6:K7"/>
    <mergeCell ref="H22:J22"/>
    <mergeCell ref="B23:D23"/>
    <mergeCell ref="H23:J23"/>
    <mergeCell ref="K23:L23"/>
    <mergeCell ref="M23:N23"/>
    <mergeCell ref="P23:Q23"/>
    <mergeCell ref="R23:S23"/>
    <mergeCell ref="AG3:AM3"/>
    <mergeCell ref="AG4:AM4"/>
    <mergeCell ref="L5:AB5"/>
    <mergeCell ref="AL5:AM5"/>
    <mergeCell ref="AC12:AE12"/>
    <mergeCell ref="N12:AB12"/>
    <mergeCell ref="B42:AM42"/>
    <mergeCell ref="B41:AM41"/>
    <mergeCell ref="A40:AM40"/>
    <mergeCell ref="AP4:AT4"/>
    <mergeCell ref="AT6:AT7"/>
    <mergeCell ref="AI12:AK12"/>
    <mergeCell ref="AL12:AM12"/>
    <mergeCell ref="AH5:AI5"/>
    <mergeCell ref="AE5:AF5"/>
    <mergeCell ref="AP5:AT5"/>
    <mergeCell ref="L9:AM9"/>
    <mergeCell ref="Q6:R6"/>
    <mergeCell ref="T6:V6"/>
    <mergeCell ref="S8:Y8"/>
    <mergeCell ref="AC5:AD5"/>
    <mergeCell ref="AC6:AM6"/>
    <mergeCell ref="AJ5:AK5"/>
    <mergeCell ref="A19:C19"/>
    <mergeCell ref="D19:G19"/>
    <mergeCell ref="A18:C18"/>
    <mergeCell ref="F18:G18"/>
    <mergeCell ref="D18:E18"/>
    <mergeCell ref="K22:S22"/>
    <mergeCell ref="A14:C14"/>
    <mergeCell ref="B28:D28"/>
    <mergeCell ref="H28:J28"/>
    <mergeCell ref="K28:L28"/>
    <mergeCell ref="M28:N28"/>
    <mergeCell ref="P28:Q28"/>
    <mergeCell ref="R28:S28"/>
    <mergeCell ref="U28:W28"/>
    <mergeCell ref="AA28:AC28"/>
    <mergeCell ref="AD28:AE28"/>
    <mergeCell ref="B27:D27"/>
    <mergeCell ref="H27:J27"/>
    <mergeCell ref="K27:L27"/>
    <mergeCell ref="M27:N27"/>
    <mergeCell ref="P27:Q27"/>
    <mergeCell ref="R27:S27"/>
    <mergeCell ref="U27:W27"/>
    <mergeCell ref="AA27:AC27"/>
    <mergeCell ref="B30:D30"/>
    <mergeCell ref="H30:J30"/>
    <mergeCell ref="K30:L30"/>
    <mergeCell ref="M30:N30"/>
    <mergeCell ref="P30:Q30"/>
    <mergeCell ref="R30:S30"/>
    <mergeCell ref="U30:W30"/>
    <mergeCell ref="AA30:AC30"/>
    <mergeCell ref="B29:D29"/>
    <mergeCell ref="H29:J29"/>
    <mergeCell ref="K29:L29"/>
    <mergeCell ref="M29:N29"/>
    <mergeCell ref="P29:Q29"/>
    <mergeCell ref="R29:S29"/>
    <mergeCell ref="U29:W29"/>
    <mergeCell ref="AA29:AC29"/>
    <mergeCell ref="B31:D31"/>
    <mergeCell ref="H31:J31"/>
    <mergeCell ref="K31:L31"/>
    <mergeCell ref="M31:N31"/>
    <mergeCell ref="P31:Q31"/>
    <mergeCell ref="R31:S31"/>
    <mergeCell ref="U31:W31"/>
    <mergeCell ref="AA31:AC31"/>
    <mergeCell ref="AD31:AE31"/>
    <mergeCell ref="B32:D32"/>
    <mergeCell ref="H32:J32"/>
    <mergeCell ref="K32:L32"/>
    <mergeCell ref="M32:N32"/>
    <mergeCell ref="P32:Q32"/>
    <mergeCell ref="R32:S32"/>
    <mergeCell ref="U32:W32"/>
    <mergeCell ref="AA32:AC32"/>
    <mergeCell ref="AD32:AE32"/>
    <mergeCell ref="B34:D34"/>
    <mergeCell ref="H34:J34"/>
    <mergeCell ref="B33:D33"/>
    <mergeCell ref="H33:J33"/>
    <mergeCell ref="K33:L33"/>
    <mergeCell ref="M33:N33"/>
    <mergeCell ref="P33:Q33"/>
    <mergeCell ref="R33:S33"/>
    <mergeCell ref="U33:W33"/>
    <mergeCell ref="R34:S34"/>
    <mergeCell ref="P34:Q34"/>
    <mergeCell ref="M34:N34"/>
    <mergeCell ref="K34:L34"/>
    <mergeCell ref="U34:W34"/>
    <mergeCell ref="X19:AA19"/>
    <mergeCell ref="X18:AA18"/>
    <mergeCell ref="X17:AA17"/>
    <mergeCell ref="X16:AA16"/>
    <mergeCell ref="X15:AA15"/>
    <mergeCell ref="X14:AA14"/>
    <mergeCell ref="K25:L25"/>
    <mergeCell ref="M25:N25"/>
    <mergeCell ref="P25:Q25"/>
    <mergeCell ref="R25:S25"/>
    <mergeCell ref="U25:W25"/>
    <mergeCell ref="AA25:AC25"/>
    <mergeCell ref="AB19:AE19"/>
    <mergeCell ref="AB18:AE18"/>
    <mergeCell ref="AB17:AE17"/>
    <mergeCell ref="X22:Z22"/>
    <mergeCell ref="AA22:AC22"/>
    <mergeCell ref="AD22:AL22"/>
    <mergeCell ref="AI25:AJ25"/>
    <mergeCell ref="AK25:AL25"/>
    <mergeCell ref="U23:W23"/>
    <mergeCell ref="T19:W19"/>
    <mergeCell ref="T18:W18"/>
    <mergeCell ref="T17:W17"/>
    <mergeCell ref="H19:K19"/>
    <mergeCell ref="H18:K18"/>
    <mergeCell ref="H17:K17"/>
    <mergeCell ref="H16:K16"/>
    <mergeCell ref="H15:K15"/>
    <mergeCell ref="H14:K14"/>
    <mergeCell ref="H13:K13"/>
    <mergeCell ref="P19:S19"/>
    <mergeCell ref="P18:S18"/>
    <mergeCell ref="P17:S17"/>
    <mergeCell ref="P16:S16"/>
    <mergeCell ref="P15:S15"/>
    <mergeCell ref="P14:S14"/>
    <mergeCell ref="P13:S13"/>
    <mergeCell ref="L19:O19"/>
    <mergeCell ref="L18:O18"/>
    <mergeCell ref="L17:O17"/>
    <mergeCell ref="L16:O16"/>
    <mergeCell ref="L15:O15"/>
    <mergeCell ref="L14:O14"/>
    <mergeCell ref="L13:O13"/>
  </mergeCells>
  <phoneticPr fontId="3"/>
  <conditionalFormatting sqref="L3:AF4 AE5:AF5 AG4:AM4 T6:V6 Q6:R6 L7 S8:Y8 L9:AM9 AE8:AM8 AC12:AE12 B24:N33 P24:S33 U24:AG33 AI24:AL33 O7 A41:A42">
    <cfRule type="notContainsBlanks" dxfId="15" priority="40">
      <formula>LEN(TRIM(A3))&gt;0</formula>
    </cfRule>
  </conditionalFormatting>
  <conditionalFormatting sqref="L5:AB5">
    <cfRule type="expression" dxfId="14" priority="36">
      <formula>$BQ$4=FALSE</formula>
    </cfRule>
    <cfRule type="expression" dxfId="13" priority="37">
      <formula>FALSE</formula>
    </cfRule>
  </conditionalFormatting>
  <conditionalFormatting sqref="AF13 AF15:AF19 A13:G19 A20:AM43 L13:L15 P14:P15 T14:T15 X13:X15 AB13:AB15 AB18:AB19 X18:X19 T18:T19 P18:P19 L18:L19 A1:AM11 A12:M12 AC12:AM12">
    <cfRule type="expression" dxfId="12" priority="9">
      <formula>$A$42="○"</formula>
    </cfRule>
  </conditionalFormatting>
  <conditionalFormatting sqref="H14 L14 P14 T14 X14 AB14">
    <cfRule type="notContainsBlanks" dxfId="11" priority="18">
      <formula>LEN(TRIM(H14))&gt;0</formula>
    </cfRule>
  </conditionalFormatting>
  <conditionalFormatting sqref="H13:H19 L16:L17 P16:P17 T16:T17 X16:X17 AB16:AB17">
    <cfRule type="expression" dxfId="10" priority="17">
      <formula>$A$42="○"</formula>
    </cfRule>
  </conditionalFormatting>
  <conditionalFormatting sqref="T13">
    <cfRule type="expression" dxfId="9" priority="14">
      <formula>$A$42="○"</formula>
    </cfRule>
  </conditionalFormatting>
  <conditionalFormatting sqref="P13">
    <cfRule type="expression" dxfId="8" priority="12">
      <formula>$A$42="○"</formula>
    </cfRule>
  </conditionalFormatting>
  <conditionalFormatting sqref="AG4:AM4">
    <cfRule type="expression" dxfId="7" priority="5">
      <formula>OR($L$5=$B$68,$L$5=$B$69)</formula>
    </cfRule>
  </conditionalFormatting>
  <conditionalFormatting sqref="AE5:AF5">
    <cfRule type="expression" dxfId="6" priority="4">
      <formula>OR($L$5=$B$47,$L$5=$B$48,$L$5=$B$49,$L$5=$B$50,$L$5=$B$51,$L$5=$B$52,$L$5=$B$53,$L$5=$B$54)</formula>
    </cfRule>
  </conditionalFormatting>
  <conditionalFormatting sqref="AC11:AE11">
    <cfRule type="notContainsBlanks" dxfId="5" priority="3">
      <formula>LEN(TRIM(AC11))&gt;0</formula>
    </cfRule>
  </conditionalFormatting>
  <conditionalFormatting sqref="N12:AB12">
    <cfRule type="expression" dxfId="4" priority="2">
      <formula>$A$42="○"</formula>
    </cfRule>
  </conditionalFormatting>
  <conditionalFormatting sqref="AC12:AE12">
    <cfRule type="expression" dxfId="3" priority="1">
      <formula>OR($L$5=$B$47,$L$5=$B$48,$L$5=$B$49,$L$5=$B$50,$L$5=$B$51,$L$5=$B$52,$L$5=$B$53,$L$5=$B$54)</formula>
    </cfRule>
  </conditionalFormatting>
  <dataValidations count="10">
    <dataValidation type="list" allowBlank="1" showInputMessage="1" showErrorMessage="1" sqref="X44:Z45 AC11:AE12">
      <formula1>"○"</formula1>
    </dataValidation>
    <dataValidation imeMode="halfAlpha" allowBlank="1" showInputMessage="1" showErrorMessage="1" sqref="T6:V6 S8:Y8 AE5:AH5 AE8"/>
    <dataValidation type="textLength" imeMode="halfAlpha" operator="equal" allowBlank="1" showInputMessage="1" showErrorMessage="1" errorTitle="事業所番号" error="10桁で入力してください。" sqref="AG4:AM4">
      <formula1>10</formula1>
    </dataValidation>
    <dataValidation imeMode="disabled" allowBlank="1" showInputMessage="1" showErrorMessage="1" sqref="AJ5:AK5"/>
    <dataValidation imeMode="halfKatakana" allowBlank="1" showInputMessage="1" showErrorMessage="1" sqref="L3:AF3"/>
    <dataValidation type="whole" allowBlank="1" showInputMessage="1" showErrorMessage="1" error="所要額が1,000円未満の場合は申請できません。" sqref="AI12:AK12">
      <formula1>1000</formula1>
      <formula2>1E+28</formula2>
    </dataValidation>
    <dataValidation imeMode="fullAlpha" allowBlank="1" showInputMessage="1" showErrorMessage="1" sqref="Q6:R6"/>
    <dataValidation type="list" allowBlank="1" showInputMessage="1" showErrorMessage="1" sqref="X14 H14 T14 L14 AB14 P14">
      <formula1>"○,×"</formula1>
    </dataValidation>
    <dataValidation type="list" allowBlank="1" showInputMessage="1" showErrorMessage="1" sqref="L5:AB5">
      <formula1>$B$47:$B$69</formula1>
    </dataValidation>
    <dataValidation type="list" imeMode="disabled" allowBlank="1" showInputMessage="1" showErrorMessage="1" sqref="A41:A42">
      <formula1>"○"</formula1>
    </dataValidation>
  </dataValidations>
  <printOptions horizontalCentered="1"/>
  <pageMargins left="0.55118110236220474" right="0.55118110236220474" top="0.82677165354330717" bottom="0.23622047244094491" header="0.51181102362204722" footer="0.35433070866141736"/>
  <pageSetup paperSize="9" scale="96" orientation="portrait" horizontalDpi="4294967294" r:id="rId1"/>
  <headerFooter alignWithMargins="0"/>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dimension ref="A1:U24"/>
  <sheetViews>
    <sheetView showGridLines="0" view="pageBreakPreview" zoomScale="85" zoomScaleNormal="85" zoomScaleSheetLayoutView="85" workbookViewId="0">
      <selection activeCell="C17" sqref="C17"/>
    </sheetView>
  </sheetViews>
  <sheetFormatPr defaultRowHeight="13.5"/>
  <cols>
    <col min="1" max="8" width="5.125" style="113" customWidth="1"/>
    <col min="9" max="12" width="9" style="113"/>
    <col min="13" max="13" width="9.75" style="113" customWidth="1"/>
    <col min="14" max="21" width="9" style="113"/>
  </cols>
  <sheetData>
    <row r="1" spans="1:21" ht="22.5" customHeight="1">
      <c r="A1" s="136" t="s">
        <v>116</v>
      </c>
    </row>
    <row r="2" spans="1:21"/>
    <row r="4" spans="1:21" s="92" customFormat="1" ht="24" customHeight="1">
      <c r="A4" s="406" t="s">
        <v>64</v>
      </c>
      <c r="B4" s="406"/>
      <c r="C4" s="406"/>
      <c r="D4" s="406"/>
      <c r="E4" s="406"/>
      <c r="F4" s="406"/>
      <c r="G4" s="406"/>
      <c r="H4" s="406"/>
      <c r="I4" s="406"/>
      <c r="J4" s="407"/>
      <c r="K4" s="407"/>
      <c r="L4" s="407"/>
      <c r="M4" s="407"/>
      <c r="N4" s="114"/>
      <c r="O4" s="114"/>
      <c r="P4" s="114"/>
      <c r="Q4" s="114"/>
      <c r="R4" s="114"/>
      <c r="S4" s="114"/>
      <c r="T4" s="114"/>
      <c r="U4" s="114"/>
    </row>
    <row r="5" spans="1:21" ht="36.75" customHeight="1"/>
    <row r="6" spans="1:21" ht="84" customHeight="1">
      <c r="A6" s="404" t="s">
        <v>150</v>
      </c>
      <c r="B6" s="404"/>
      <c r="C6" s="404"/>
      <c r="D6" s="404"/>
      <c r="E6" s="404"/>
      <c r="F6" s="404"/>
      <c r="G6" s="404"/>
      <c r="H6" s="404"/>
      <c r="I6" s="404"/>
      <c r="J6" s="405"/>
      <c r="K6" s="405"/>
      <c r="L6" s="405"/>
      <c r="M6" s="405"/>
    </row>
    <row r="7" spans="1:21" ht="14.25">
      <c r="A7" s="117"/>
      <c r="B7" s="117"/>
      <c r="C7" s="117"/>
      <c r="D7" s="117"/>
      <c r="E7" s="117"/>
      <c r="F7" s="117"/>
      <c r="G7" s="117"/>
      <c r="H7" s="117"/>
      <c r="I7" s="117"/>
      <c r="J7" s="117"/>
      <c r="K7" s="117"/>
      <c r="L7" s="117"/>
      <c r="M7" s="117"/>
    </row>
    <row r="8" spans="1:21" ht="34.5" customHeight="1">
      <c r="A8" s="404" t="s">
        <v>151</v>
      </c>
      <c r="B8" s="404"/>
      <c r="C8" s="404"/>
      <c r="D8" s="404"/>
      <c r="E8" s="404"/>
      <c r="F8" s="404"/>
      <c r="G8" s="404"/>
      <c r="H8" s="404"/>
      <c r="I8" s="404"/>
      <c r="J8" s="404"/>
      <c r="K8" s="404"/>
      <c r="L8" s="404"/>
      <c r="M8" s="404"/>
    </row>
    <row r="9" spans="1:21" ht="34.5" customHeight="1">
      <c r="A9" s="404" t="s">
        <v>164</v>
      </c>
      <c r="B9" s="404"/>
      <c r="C9" s="404"/>
      <c r="D9" s="404"/>
      <c r="E9" s="404"/>
      <c r="F9" s="404"/>
      <c r="G9" s="404"/>
      <c r="H9" s="404"/>
      <c r="I9" s="404"/>
      <c r="J9" s="404"/>
      <c r="K9" s="404"/>
      <c r="L9" s="404"/>
      <c r="M9" s="404"/>
    </row>
    <row r="10" spans="1:21" ht="34.5" customHeight="1">
      <c r="A10" s="404" t="s">
        <v>171</v>
      </c>
      <c r="B10" s="404"/>
      <c r="C10" s="404"/>
      <c r="D10" s="404"/>
      <c r="E10" s="404"/>
      <c r="F10" s="404"/>
      <c r="G10" s="404"/>
      <c r="H10" s="404"/>
      <c r="I10" s="404"/>
      <c r="J10" s="404"/>
      <c r="K10" s="404"/>
      <c r="L10" s="404"/>
      <c r="M10" s="404"/>
    </row>
    <row r="11" spans="1:21" ht="48" customHeight="1">
      <c r="A11" s="404" t="s">
        <v>170</v>
      </c>
      <c r="B11" s="404"/>
      <c r="C11" s="404"/>
      <c r="D11" s="404"/>
      <c r="E11" s="404"/>
      <c r="F11" s="404"/>
      <c r="G11" s="404"/>
      <c r="H11" s="404"/>
      <c r="I11" s="404"/>
      <c r="J11" s="404"/>
      <c r="K11" s="404"/>
      <c r="L11" s="404"/>
      <c r="M11" s="404"/>
    </row>
    <row r="12" spans="1:21" ht="34.5" customHeight="1">
      <c r="A12" s="404" t="s">
        <v>152</v>
      </c>
      <c r="B12" s="404"/>
      <c r="C12" s="404"/>
      <c r="D12" s="404"/>
      <c r="E12" s="404"/>
      <c r="F12" s="404"/>
      <c r="G12" s="404"/>
      <c r="H12" s="404"/>
      <c r="I12" s="404"/>
      <c r="J12" s="404"/>
      <c r="K12" s="404"/>
      <c r="L12" s="404"/>
      <c r="M12" s="404"/>
    </row>
    <row r="13" spans="1:21" ht="61.5" customHeight="1">
      <c r="A13" s="404" t="s">
        <v>153</v>
      </c>
      <c r="B13" s="404"/>
      <c r="C13" s="404"/>
      <c r="D13" s="404"/>
      <c r="E13" s="404"/>
      <c r="F13" s="404"/>
      <c r="G13" s="404"/>
      <c r="H13" s="404"/>
      <c r="I13" s="404"/>
      <c r="J13" s="404"/>
      <c r="K13" s="404"/>
      <c r="L13" s="404"/>
      <c r="M13" s="404"/>
    </row>
    <row r="17" spans="2:19" ht="21" customHeight="1">
      <c r="B17" s="115" t="s">
        <v>56</v>
      </c>
      <c r="C17" s="112"/>
      <c r="D17" s="116" t="s">
        <v>3</v>
      </c>
      <c r="E17" s="112"/>
      <c r="F17" s="116" t="s">
        <v>57</v>
      </c>
      <c r="G17" s="112"/>
      <c r="H17" s="116" t="s">
        <v>58</v>
      </c>
    </row>
    <row r="21" spans="2:19" ht="36" customHeight="1">
      <c r="E21" s="147" t="s">
        <v>65</v>
      </c>
      <c r="H21" s="408"/>
      <c r="I21" s="408"/>
      <c r="J21" s="408"/>
      <c r="K21" s="408"/>
      <c r="L21" s="408"/>
      <c r="M21" s="408"/>
      <c r="N21" s="118"/>
      <c r="O21" s="118"/>
      <c r="P21" s="118"/>
      <c r="Q21" s="118"/>
      <c r="R21" s="118"/>
      <c r="S21" s="118"/>
    </row>
    <row r="22" spans="2:19" ht="36" customHeight="1">
      <c r="E22" s="147" t="s">
        <v>138</v>
      </c>
      <c r="H22" s="408"/>
      <c r="I22" s="408"/>
      <c r="J22" s="408"/>
      <c r="K22" s="408"/>
      <c r="L22" s="408"/>
      <c r="M22" s="408"/>
      <c r="N22" s="118"/>
      <c r="O22" s="118"/>
      <c r="P22" s="118"/>
      <c r="Q22" s="118"/>
      <c r="R22" s="118"/>
      <c r="S22" s="118"/>
    </row>
    <row r="23" spans="2:19" ht="36" customHeight="1">
      <c r="E23" s="147" t="s">
        <v>90</v>
      </c>
      <c r="H23" s="408"/>
      <c r="I23" s="409"/>
      <c r="J23" s="409"/>
      <c r="K23" s="409"/>
      <c r="L23" s="409"/>
      <c r="M23" s="409"/>
      <c r="N23" s="118"/>
      <c r="O23" s="118"/>
      <c r="P23" s="118"/>
      <c r="Q23" s="118"/>
      <c r="R23" s="118"/>
      <c r="S23" s="118"/>
    </row>
    <row r="24" spans="2:19" ht="36" customHeight="1">
      <c r="E24" s="147" t="s">
        <v>89</v>
      </c>
      <c r="H24" s="408"/>
      <c r="I24" s="408"/>
      <c r="J24" s="408"/>
      <c r="K24" s="408"/>
      <c r="L24" s="408"/>
      <c r="M24" s="408"/>
      <c r="N24" s="118"/>
      <c r="O24" s="118"/>
      <c r="P24" s="118"/>
      <c r="Q24" s="118"/>
      <c r="R24" s="118"/>
      <c r="S24" s="118"/>
    </row>
  </sheetData>
  <sheetProtection algorithmName="SHA-512" hashValue="X2ZQXmm5DkqPfQDLjcfWvmkgSHaDvnlbjbLBSUznjce5xe7rjWJSP7Q73DcV/x1ggdRnrjYpYUUp0a0fDkOtWw==" saltValue="SHQKdxmc49Pp7At9NePQcg==" spinCount="100000" sheet="1" objects="1" scenarios="1" selectLockedCells="1"/>
  <mergeCells count="12">
    <mergeCell ref="A6:M6"/>
    <mergeCell ref="A4:M4"/>
    <mergeCell ref="H21:M21"/>
    <mergeCell ref="H22:M22"/>
    <mergeCell ref="H24:M24"/>
    <mergeCell ref="A8:M8"/>
    <mergeCell ref="A9:M9"/>
    <mergeCell ref="A11:M11"/>
    <mergeCell ref="H23:M23"/>
    <mergeCell ref="A13:M13"/>
    <mergeCell ref="A12:M12"/>
    <mergeCell ref="A10:M10"/>
  </mergeCells>
  <phoneticPr fontId="3"/>
  <conditionalFormatting sqref="C17 E17 G17 H21:M24">
    <cfRule type="notContainsBlanks" dxfId="2" priority="1">
      <formula>LEN(TRIM(C17))&gt;0</formula>
    </cfRule>
  </conditionalFormatting>
  <pageMargins left="0.7" right="0.7" top="0.75" bottom="0.75" header="0.3" footer="0.3"/>
  <pageSetup paperSize="9" orientation="portrait" horizontalDpi="4294967294"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dimension ref="A1:S37"/>
  <sheetViews>
    <sheetView showGridLines="0" view="pageBreakPreview" zoomScale="85" zoomScaleNormal="100" zoomScaleSheetLayoutView="85" workbookViewId="0">
      <selection activeCell="H25" sqref="H25:Q25"/>
    </sheetView>
  </sheetViews>
  <sheetFormatPr defaultRowHeight="13.5"/>
  <cols>
    <col min="1" max="19" width="4.625" style="138" customWidth="1"/>
    <col min="20" max="16384" width="9" style="138"/>
  </cols>
  <sheetData>
    <row r="1" spans="1:19" ht="22.5" customHeight="1">
      <c r="A1" s="137" t="s">
        <v>117</v>
      </c>
      <c r="B1" s="137"/>
      <c r="C1" s="137"/>
      <c r="D1" s="137"/>
      <c r="E1" s="137"/>
      <c r="F1" s="137"/>
      <c r="G1" s="137"/>
      <c r="H1" s="137"/>
      <c r="I1" s="137"/>
      <c r="J1" s="137"/>
      <c r="K1" s="137"/>
      <c r="L1" s="137"/>
      <c r="M1" s="137"/>
      <c r="N1" s="137"/>
      <c r="O1" s="137"/>
      <c r="P1" s="137"/>
      <c r="Q1" s="137"/>
      <c r="R1" s="137"/>
      <c r="S1" s="137"/>
    </row>
    <row r="2" spans="1:19" ht="23.25" customHeight="1">
      <c r="A2" s="137"/>
      <c r="B2" s="137"/>
      <c r="C2" s="137"/>
      <c r="D2" s="137"/>
      <c r="E2" s="137"/>
      <c r="F2" s="137"/>
      <c r="G2" s="137"/>
      <c r="H2" s="137"/>
      <c r="I2" s="137"/>
      <c r="J2" s="137"/>
      <c r="K2" s="137"/>
      <c r="L2" s="137"/>
      <c r="M2" s="139" t="s">
        <v>56</v>
      </c>
      <c r="N2" s="140"/>
      <c r="O2" s="140" t="s">
        <v>3</v>
      </c>
      <c r="P2" s="140"/>
      <c r="Q2" s="140" t="s">
        <v>57</v>
      </c>
      <c r="R2" s="140"/>
      <c r="S2" s="140" t="s">
        <v>58</v>
      </c>
    </row>
    <row r="3" spans="1:19" ht="14.25">
      <c r="A3" s="141"/>
      <c r="B3" s="141" t="s">
        <v>108</v>
      </c>
      <c r="C3" s="141"/>
      <c r="D3" s="141"/>
      <c r="E3" s="141"/>
      <c r="F3" s="141"/>
      <c r="G3" s="141"/>
      <c r="H3" s="141"/>
      <c r="I3" s="141"/>
      <c r="J3" s="141"/>
      <c r="K3" s="141"/>
      <c r="L3" s="141"/>
      <c r="M3" s="141"/>
      <c r="N3" s="141"/>
      <c r="O3" s="141"/>
      <c r="P3" s="141"/>
      <c r="Q3" s="141"/>
      <c r="R3" s="141"/>
      <c r="S3" s="141"/>
    </row>
    <row r="5" spans="1:19" ht="27" customHeight="1">
      <c r="G5" s="146" t="s">
        <v>27</v>
      </c>
      <c r="I5" s="137"/>
      <c r="J5" s="415">
        <f>交付申請書!E13</f>
        <v>0</v>
      </c>
      <c r="K5" s="415"/>
      <c r="L5" s="415"/>
      <c r="M5" s="415"/>
      <c r="N5" s="415"/>
      <c r="O5" s="415"/>
      <c r="P5" s="415"/>
      <c r="Q5" s="415"/>
      <c r="R5" s="415"/>
      <c r="S5" s="415"/>
    </row>
    <row r="6" spans="1:19" ht="27" customHeight="1">
      <c r="G6" s="146" t="s">
        <v>139</v>
      </c>
      <c r="I6" s="137"/>
      <c r="J6" s="415">
        <f>交付申請書!E11</f>
        <v>0</v>
      </c>
      <c r="K6" s="415"/>
      <c r="L6" s="415"/>
      <c r="M6" s="415"/>
      <c r="N6" s="415"/>
      <c r="O6" s="415"/>
      <c r="P6" s="415"/>
      <c r="Q6" s="415"/>
      <c r="R6" s="415"/>
      <c r="S6" s="415"/>
    </row>
    <row r="7" spans="1:19" ht="27" customHeight="1">
      <c r="G7" s="146" t="s">
        <v>59</v>
      </c>
      <c r="I7" s="137"/>
      <c r="J7" s="415">
        <f>交付申請書!M14</f>
        <v>0</v>
      </c>
      <c r="K7" s="416"/>
      <c r="L7" s="416"/>
      <c r="M7" s="416"/>
      <c r="N7" s="415">
        <f>交付申請書!U14</f>
        <v>0</v>
      </c>
      <c r="O7" s="415"/>
      <c r="P7" s="415"/>
      <c r="Q7" s="415"/>
      <c r="R7" s="415"/>
      <c r="S7" s="415"/>
    </row>
    <row r="8" spans="1:19" ht="27" customHeight="1">
      <c r="G8" s="146" t="s">
        <v>9</v>
      </c>
      <c r="I8" s="137"/>
      <c r="J8" s="415">
        <f>交付申請書!M16</f>
        <v>0</v>
      </c>
      <c r="K8" s="415"/>
      <c r="L8" s="415"/>
      <c r="M8" s="415"/>
      <c r="N8" s="415"/>
      <c r="O8" s="415"/>
      <c r="P8" s="415"/>
      <c r="Q8" s="415"/>
      <c r="R8" s="415"/>
      <c r="S8" s="415"/>
    </row>
    <row r="9" spans="1:19">
      <c r="C9" s="142"/>
    </row>
    <row r="11" spans="1:19" ht="24.75" customHeight="1">
      <c r="A11" s="417" t="s">
        <v>120</v>
      </c>
      <c r="B11" s="417"/>
      <c r="C11" s="417"/>
      <c r="D11" s="417"/>
      <c r="E11" s="417"/>
      <c r="F11" s="417"/>
      <c r="G11" s="417"/>
      <c r="H11" s="417"/>
      <c r="I11" s="417"/>
      <c r="J11" s="417"/>
      <c r="K11" s="417"/>
      <c r="L11" s="417"/>
      <c r="M11" s="417"/>
      <c r="N11" s="417"/>
      <c r="O11" s="417"/>
      <c r="P11" s="417"/>
      <c r="Q11" s="417"/>
      <c r="R11" s="417"/>
      <c r="S11" s="417"/>
    </row>
    <row r="13" spans="1:19">
      <c r="B13" s="414" t="s">
        <v>154</v>
      </c>
      <c r="C13" s="414"/>
      <c r="D13" s="414"/>
      <c r="E13" s="414"/>
      <c r="F13" s="414"/>
      <c r="G13" s="414"/>
      <c r="H13" s="414"/>
      <c r="I13" s="414"/>
      <c r="J13" s="414"/>
      <c r="K13" s="414"/>
      <c r="L13" s="414"/>
      <c r="M13" s="414"/>
      <c r="N13" s="414"/>
      <c r="O13" s="414"/>
      <c r="P13" s="414"/>
      <c r="Q13" s="414"/>
      <c r="R13" s="414"/>
    </row>
    <row r="14" spans="1:19">
      <c r="B14" s="414"/>
      <c r="C14" s="414"/>
      <c r="D14" s="414"/>
      <c r="E14" s="414"/>
      <c r="F14" s="414"/>
      <c r="G14" s="414"/>
      <c r="H14" s="414"/>
      <c r="I14" s="414"/>
      <c r="J14" s="414"/>
      <c r="K14" s="414"/>
      <c r="L14" s="414"/>
      <c r="M14" s="414"/>
      <c r="N14" s="414"/>
      <c r="O14" s="414"/>
      <c r="P14" s="414"/>
      <c r="Q14" s="414"/>
      <c r="R14" s="414"/>
    </row>
    <row r="15" spans="1:19" ht="18" customHeight="1">
      <c r="B15" s="414"/>
      <c r="C15" s="414"/>
      <c r="D15" s="414"/>
      <c r="E15" s="414"/>
      <c r="F15" s="414"/>
      <c r="G15" s="414"/>
      <c r="H15" s="414"/>
      <c r="I15" s="414"/>
      <c r="J15" s="414"/>
      <c r="K15" s="414"/>
      <c r="L15" s="414"/>
      <c r="M15" s="414"/>
      <c r="N15" s="414"/>
      <c r="O15" s="414"/>
      <c r="P15" s="414"/>
      <c r="Q15" s="414"/>
      <c r="R15" s="414"/>
    </row>
    <row r="16" spans="1:19">
      <c r="B16" s="414"/>
      <c r="C16" s="414"/>
      <c r="D16" s="414"/>
      <c r="E16" s="414"/>
      <c r="F16" s="414"/>
      <c r="G16" s="414"/>
      <c r="H16" s="414"/>
      <c r="I16" s="414"/>
      <c r="J16" s="414"/>
      <c r="K16" s="414"/>
      <c r="L16" s="414"/>
      <c r="M16" s="414"/>
      <c r="N16" s="414"/>
      <c r="O16" s="414"/>
      <c r="P16" s="414"/>
      <c r="Q16" s="414"/>
      <c r="R16" s="414"/>
    </row>
    <row r="17" spans="2:18">
      <c r="B17" s="414"/>
      <c r="C17" s="414"/>
      <c r="D17" s="414"/>
      <c r="E17" s="414"/>
      <c r="F17" s="414"/>
      <c r="G17" s="414"/>
      <c r="H17" s="414"/>
      <c r="I17" s="414"/>
      <c r="J17" s="414"/>
      <c r="K17" s="414"/>
      <c r="L17" s="414"/>
      <c r="M17" s="414"/>
      <c r="N17" s="414"/>
      <c r="O17" s="414"/>
      <c r="P17" s="414"/>
      <c r="Q17" s="414"/>
      <c r="R17" s="414"/>
    </row>
    <row r="19" spans="2:18" ht="27" customHeight="1">
      <c r="E19" s="137"/>
      <c r="F19" s="137" t="s">
        <v>109</v>
      </c>
      <c r="H19" s="412">
        <f ca="1">交付申請書!X44</f>
        <v>0</v>
      </c>
      <c r="I19" s="412"/>
      <c r="J19" s="412"/>
      <c r="K19" s="412"/>
      <c r="L19" s="143" t="s">
        <v>43</v>
      </c>
    </row>
    <row r="24" spans="2:18" ht="33" customHeight="1">
      <c r="C24" s="413" t="s">
        <v>60</v>
      </c>
      <c r="D24" s="413"/>
      <c r="E24" s="413"/>
      <c r="F24" s="413"/>
      <c r="G24" s="413"/>
      <c r="H24" s="413"/>
      <c r="I24" s="413"/>
      <c r="J24" s="413"/>
      <c r="K24" s="413"/>
      <c r="L24" s="413"/>
      <c r="M24" s="413"/>
      <c r="N24" s="413"/>
      <c r="O24" s="413"/>
      <c r="P24" s="413"/>
      <c r="Q24" s="413"/>
    </row>
    <row r="25" spans="2:18" ht="27" customHeight="1">
      <c r="C25" s="410" t="s">
        <v>51</v>
      </c>
      <c r="D25" s="410"/>
      <c r="E25" s="410"/>
      <c r="F25" s="410"/>
      <c r="G25" s="410"/>
      <c r="H25" s="411"/>
      <c r="I25" s="411"/>
      <c r="J25" s="411"/>
      <c r="K25" s="411"/>
      <c r="L25" s="411"/>
      <c r="M25" s="411"/>
      <c r="N25" s="411"/>
      <c r="O25" s="411"/>
      <c r="P25" s="411"/>
      <c r="Q25" s="411"/>
    </row>
    <row r="26" spans="2:18" ht="27" customHeight="1">
      <c r="C26" s="410" t="s">
        <v>91</v>
      </c>
      <c r="D26" s="410"/>
      <c r="E26" s="410"/>
      <c r="F26" s="410"/>
      <c r="G26" s="410"/>
      <c r="H26" s="411"/>
      <c r="I26" s="411"/>
      <c r="J26" s="411"/>
      <c r="K26" s="411"/>
      <c r="L26" s="411"/>
      <c r="M26" s="411"/>
      <c r="N26" s="411"/>
      <c r="O26" s="411"/>
      <c r="P26" s="411"/>
      <c r="Q26" s="411"/>
    </row>
    <row r="27" spans="2:18" ht="27" customHeight="1">
      <c r="C27" s="410" t="s">
        <v>52</v>
      </c>
      <c r="D27" s="410"/>
      <c r="E27" s="410"/>
      <c r="F27" s="410"/>
      <c r="G27" s="410"/>
      <c r="H27" s="411"/>
      <c r="I27" s="411"/>
      <c r="J27" s="411"/>
      <c r="K27" s="411"/>
      <c r="L27" s="411"/>
      <c r="M27" s="411"/>
      <c r="N27" s="411"/>
      <c r="O27" s="411"/>
      <c r="P27" s="411"/>
      <c r="Q27" s="411"/>
    </row>
    <row r="28" spans="2:18" ht="27" customHeight="1">
      <c r="C28" s="410" t="s">
        <v>92</v>
      </c>
      <c r="D28" s="410"/>
      <c r="E28" s="410"/>
      <c r="F28" s="410"/>
      <c r="G28" s="410"/>
      <c r="H28" s="411"/>
      <c r="I28" s="411"/>
      <c r="J28" s="411"/>
      <c r="K28" s="411"/>
      <c r="L28" s="411"/>
      <c r="M28" s="411"/>
      <c r="N28" s="411"/>
      <c r="O28" s="411"/>
      <c r="P28" s="411"/>
      <c r="Q28" s="411"/>
    </row>
    <row r="29" spans="2:18" ht="27" customHeight="1">
      <c r="C29" s="410" t="s">
        <v>123</v>
      </c>
      <c r="D29" s="410"/>
      <c r="E29" s="410"/>
      <c r="F29" s="410"/>
      <c r="G29" s="410"/>
      <c r="H29" s="411"/>
      <c r="I29" s="411"/>
      <c r="J29" s="411"/>
      <c r="K29" s="411"/>
      <c r="L29" s="411"/>
      <c r="M29" s="411"/>
      <c r="N29" s="411"/>
      <c r="O29" s="411"/>
      <c r="P29" s="411"/>
      <c r="Q29" s="411"/>
    </row>
    <row r="30" spans="2:18" ht="27" customHeight="1">
      <c r="C30" s="410" t="s">
        <v>53</v>
      </c>
      <c r="D30" s="410"/>
      <c r="E30" s="410"/>
      <c r="F30" s="410"/>
      <c r="G30" s="410"/>
      <c r="H30" s="411"/>
      <c r="I30" s="411"/>
      <c r="J30" s="411"/>
      <c r="K30" s="411"/>
      <c r="L30" s="411"/>
      <c r="M30" s="411"/>
      <c r="N30" s="411"/>
      <c r="O30" s="411"/>
      <c r="P30" s="411"/>
      <c r="Q30" s="411"/>
    </row>
    <row r="31" spans="2:18" ht="27" customHeight="1">
      <c r="C31" s="410" t="s">
        <v>54</v>
      </c>
      <c r="D31" s="410"/>
      <c r="E31" s="410"/>
      <c r="F31" s="410"/>
      <c r="G31" s="410"/>
      <c r="H31" s="411"/>
      <c r="I31" s="411"/>
      <c r="J31" s="411"/>
      <c r="K31" s="411"/>
      <c r="L31" s="411"/>
      <c r="M31" s="411"/>
      <c r="N31" s="411"/>
      <c r="O31" s="411"/>
      <c r="P31" s="411"/>
      <c r="Q31" s="411"/>
    </row>
    <row r="32" spans="2:18" ht="27" customHeight="1">
      <c r="C32" s="410" t="s">
        <v>55</v>
      </c>
      <c r="D32" s="410"/>
      <c r="E32" s="410"/>
      <c r="F32" s="410"/>
      <c r="G32" s="410"/>
      <c r="H32" s="411"/>
      <c r="I32" s="411"/>
      <c r="J32" s="411"/>
      <c r="K32" s="411"/>
      <c r="L32" s="411"/>
      <c r="M32" s="411"/>
      <c r="N32" s="411"/>
      <c r="O32" s="411"/>
      <c r="P32" s="411"/>
      <c r="Q32" s="411"/>
    </row>
    <row r="34" spans="9:17" ht="24" customHeight="1"/>
    <row r="35" spans="9:17" ht="24" customHeight="1"/>
    <row r="36" spans="9:17" ht="24" customHeight="1">
      <c r="I36" s="385" t="s">
        <v>110</v>
      </c>
      <c r="J36" s="386"/>
      <c r="K36" s="386"/>
      <c r="L36" s="386"/>
      <c r="M36" s="386"/>
      <c r="N36" s="386"/>
      <c r="O36" s="386"/>
      <c r="P36" s="386"/>
      <c r="Q36" s="387"/>
    </row>
    <row r="37" spans="9:17" ht="24" customHeight="1"/>
  </sheetData>
  <sheetProtection algorithmName="SHA-512" hashValue="Nx7EPN33VYg9KszXgZN+KJAooi4xCh4hMuLrrgS8W4TrwFVAagRlKJTAP3HSu11sFdHK0USrLr8PQsCKjaRt3Q==" saltValue="Qypbjj28dVQ9YZQ5He0XwA==" spinCount="100000" sheet="1" objects="1" scenarios="1" selectLockedCells="1"/>
  <mergeCells count="26">
    <mergeCell ref="B13:R17"/>
    <mergeCell ref="J5:S5"/>
    <mergeCell ref="J6:S6"/>
    <mergeCell ref="J7:M7"/>
    <mergeCell ref="N7:S7"/>
    <mergeCell ref="A11:S11"/>
    <mergeCell ref="J8:S8"/>
    <mergeCell ref="H19:K19"/>
    <mergeCell ref="C24:Q24"/>
    <mergeCell ref="C25:G25"/>
    <mergeCell ref="H25:Q25"/>
    <mergeCell ref="C26:G26"/>
    <mergeCell ref="H26:Q26"/>
    <mergeCell ref="C27:G27"/>
    <mergeCell ref="H27:Q27"/>
    <mergeCell ref="C28:G28"/>
    <mergeCell ref="H28:Q28"/>
    <mergeCell ref="C29:G29"/>
    <mergeCell ref="H29:Q29"/>
    <mergeCell ref="I36:Q36"/>
    <mergeCell ref="C30:G30"/>
    <mergeCell ref="H30:Q30"/>
    <mergeCell ref="C31:G31"/>
    <mergeCell ref="H31:Q31"/>
    <mergeCell ref="C32:G32"/>
    <mergeCell ref="H32:Q32"/>
  </mergeCells>
  <phoneticPr fontId="3"/>
  <conditionalFormatting sqref="H25:Q32">
    <cfRule type="notContainsBlanks" dxfId="1" priority="1">
      <formula>LEN(TRIM(H25))&gt;0</formula>
    </cfRule>
  </conditionalFormatting>
  <dataValidations count="2">
    <dataValidation imeMode="halfKatakana" allowBlank="1" showInputMessage="1" showErrorMessage="1" sqref="H32"/>
    <dataValidation imeMode="halfAlpha" allowBlank="1" showInputMessage="1" showErrorMessage="1" sqref="H30 H28 H26"/>
  </dataValidations>
  <pageMargins left="0.70866141732283472" right="0.70866141732283472" top="0.74803149606299213" bottom="0.74803149606299213" header="0.31496062992125984" footer="0.31496062992125984"/>
  <pageSetup paperSize="9"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pageSetUpPr fitToPage="1"/>
  </sheetPr>
  <dimension ref="A1:P33"/>
  <sheetViews>
    <sheetView showGridLines="0" view="pageBreakPreview" zoomScale="65" zoomScaleNormal="140" zoomScaleSheetLayoutView="65" workbookViewId="0"/>
  </sheetViews>
  <sheetFormatPr defaultColWidth="2.25" defaultRowHeight="13.5"/>
  <cols>
    <col min="1" max="1" width="2.25" style="68"/>
    <col min="2" max="2" width="3.125" style="68" customWidth="1"/>
    <col min="3" max="3" width="16.875" style="68" customWidth="1"/>
    <col min="4" max="4" width="12.875" style="68" customWidth="1"/>
    <col min="5" max="7" width="18.875" style="68" customWidth="1"/>
    <col min="8" max="8" width="20.25" style="68" customWidth="1"/>
    <col min="9" max="14" width="17.25" style="68" customWidth="1"/>
    <col min="15" max="15" width="14.125" style="68" hidden="1" customWidth="1"/>
    <col min="16" max="16" width="19.25" style="68" bestFit="1" customWidth="1"/>
    <col min="17" max="16384" width="2.25" style="68"/>
  </cols>
  <sheetData>
    <row r="1" spans="1:16" ht="24.75" customHeight="1">
      <c r="A1" s="68" t="s">
        <v>111</v>
      </c>
      <c r="M1" s="69"/>
      <c r="N1" s="418"/>
      <c r="O1" s="418"/>
    </row>
    <row r="2" spans="1:16" ht="24.75" customHeight="1" thickBot="1">
      <c r="B2" s="70"/>
      <c r="N2" s="69" t="s">
        <v>79</v>
      </c>
      <c r="O2" s="71" t="s">
        <v>40</v>
      </c>
    </row>
    <row r="3" spans="1:16" ht="33.75" customHeight="1">
      <c r="B3" s="72" t="s">
        <v>33</v>
      </c>
      <c r="C3" s="73" t="s">
        <v>112</v>
      </c>
      <c r="D3" s="74" t="s">
        <v>31</v>
      </c>
      <c r="E3" s="75" t="s">
        <v>32</v>
      </c>
      <c r="F3" s="75" t="s">
        <v>45</v>
      </c>
      <c r="G3" s="75" t="s">
        <v>46</v>
      </c>
      <c r="H3" s="85" t="s">
        <v>50</v>
      </c>
      <c r="I3" s="75" t="s">
        <v>104</v>
      </c>
      <c r="J3" s="75" t="s">
        <v>105</v>
      </c>
      <c r="K3" s="75" t="s">
        <v>106</v>
      </c>
      <c r="L3" s="75" t="s">
        <v>107</v>
      </c>
      <c r="M3" s="75" t="s">
        <v>103</v>
      </c>
      <c r="N3" s="76" t="s">
        <v>15</v>
      </c>
      <c r="O3" s="77" t="s">
        <v>77</v>
      </c>
      <c r="P3" s="83" t="s">
        <v>49</v>
      </c>
    </row>
    <row r="4" spans="1:16" ht="22.5" customHeight="1">
      <c r="B4" s="78">
        <f>ROW()-3</f>
        <v>1</v>
      </c>
      <c r="C4" s="79" t="str">
        <f ca="1">IF($P4="申請可",IFERROR(INDIRECT("個票"&amp;$B4&amp;"！$L$4"),""),"")</f>
        <v/>
      </c>
      <c r="D4" s="79" t="str">
        <f ca="1">IF($P4="申請可",IFERROR(ASC(INDIRECT("個票"&amp;$B4&amp;"！$AG$4")),""),"")</f>
        <v/>
      </c>
      <c r="E4" s="79" t="str">
        <f ca="1">IF($P4="申請可",IFERROR(INDIRECT("個票"&amp;$B4&amp;"！$L$5"),""),"")</f>
        <v/>
      </c>
      <c r="F4" s="79" t="str">
        <f ca="1">IF($P4="申請可",IFERROR(INDIRECT("個票"&amp;$B4&amp;"！$S$8"),""),"")</f>
        <v/>
      </c>
      <c r="G4" s="80" t="str">
        <f ca="1">IF($P4="申請可",IFERROR(INDIRECT("個票"&amp;$B4&amp;"！$O$7"),""),"")</f>
        <v/>
      </c>
      <c r="H4" s="80" t="str">
        <f ca="1">IF($P4="申請可",IF(N4&gt;0,交付申請書!$E$11,""),"")</f>
        <v/>
      </c>
      <c r="I4" s="81" t="str">
        <f ca="1">IF($P4="申請可",IFERROR(INDIRECT("個票"&amp;$B4&amp;"！$AF$15"),""),"")</f>
        <v/>
      </c>
      <c r="J4" s="81" t="str">
        <f ca="1">IF($P4="申請可",IFERROR(INDIRECT("個票"&amp;$B4&amp;"！$AF$16"),""),"")</f>
        <v/>
      </c>
      <c r="K4" s="81" t="str">
        <f ca="1">IF($P4="申請可",IFERROR(INDIRECT("個票"&amp;$B4&amp;"！$AF$17"),""),"")</f>
        <v/>
      </c>
      <c r="L4" s="81" t="str">
        <f ca="1">IF($P4="申請可",IFERROR(INDIRECT("個票"&amp;$B4&amp;"！$AF$18"),""),"")</f>
        <v/>
      </c>
      <c r="M4" s="81" t="str">
        <f ca="1">IF($P4="申請可",IFERROR(INDIRECT("個票"&amp;$B4&amp;"！$AF$19"),""),"")</f>
        <v/>
      </c>
      <c r="N4" s="82" t="str">
        <f ca="1">IF($P4="申請可",IFERROR(INDIRECT("個票"&amp;$B4&amp;"！$AI$12"),""),"")</f>
        <v/>
      </c>
      <c r="O4" s="89"/>
      <c r="P4" s="83" t="str">
        <f ca="1">IFERROR(INDIRECT("個票"&amp;$B4&amp;"！$AP$40"),"")</f>
        <v>NG</v>
      </c>
    </row>
    <row r="5" spans="1:16" ht="22.5" customHeight="1">
      <c r="B5" s="78">
        <f t="shared" ref="B5:B33" si="0">ROW()-3</f>
        <v>2</v>
      </c>
      <c r="C5" s="79" t="str">
        <f t="shared" ref="C5:C33" ca="1" si="1">IF($P5="申請可",IFERROR(INDIRECT("個票"&amp;$B5&amp;"！$L$4"),""),"")</f>
        <v/>
      </c>
      <c r="D5" s="79" t="str">
        <f t="shared" ref="D5:D33" ca="1" si="2">IF($P5="申請可",IFERROR(ASC(INDIRECT("個票"&amp;$B5&amp;"！$AG$4")),""),"")</f>
        <v/>
      </c>
      <c r="E5" s="79" t="str">
        <f t="shared" ref="E5:E33" ca="1" si="3">IF($P5="申請可",IFERROR(INDIRECT("個票"&amp;$B5&amp;"！$L$5"),""),"")</f>
        <v/>
      </c>
      <c r="F5" s="79" t="str">
        <f t="shared" ref="F5:F33" ca="1" si="4">IF($P5="申請可",IFERROR(INDIRECT("個票"&amp;$B5&amp;"！$S$8"),""),"")</f>
        <v/>
      </c>
      <c r="G5" s="80" t="str">
        <f t="shared" ref="G5:G33" ca="1" si="5">IF($P5="申請可",IFERROR(INDIRECT("個票"&amp;$B5&amp;"！$O$7"),""),"")</f>
        <v/>
      </c>
      <c r="H5" s="80" t="str">
        <f ca="1">IF($P5="申請可",IF(N5&gt;0,交付申請書!$E$11,""),"")</f>
        <v/>
      </c>
      <c r="I5" s="81" t="str">
        <f t="shared" ref="I5:I33" ca="1" si="6">IF($P5="申請可",IFERROR(INDIRECT("個票"&amp;$B5&amp;"！$AF$15"),""),"")</f>
        <v/>
      </c>
      <c r="J5" s="81" t="str">
        <f t="shared" ref="J5:J33" ca="1" si="7">IF($P5="申請可",IFERROR(INDIRECT("個票"&amp;$B5&amp;"！$AF$16"),""),"")</f>
        <v/>
      </c>
      <c r="K5" s="81" t="str">
        <f t="shared" ref="K5:K33" ca="1" si="8">IF($P5="申請可",IFERROR(INDIRECT("個票"&amp;$B5&amp;"！$AF$17"),""),"")</f>
        <v/>
      </c>
      <c r="L5" s="81" t="str">
        <f t="shared" ref="L5:L33" ca="1" si="9">IF($P5="申請可",IFERROR(INDIRECT("個票"&amp;$B5&amp;"！$AF$18"),""),"")</f>
        <v/>
      </c>
      <c r="M5" s="81" t="str">
        <f t="shared" ref="M5:M33" ca="1" si="10">IF($P5="申請可",IFERROR(INDIRECT("個票"&amp;$B5&amp;"！$AF$19"),""),"")</f>
        <v/>
      </c>
      <c r="N5" s="82" t="str">
        <f t="shared" ref="N5:N33" ca="1" si="11">IF($P5="申請可",IFERROR(INDIRECT("個票"&amp;$B5&amp;"！$AI$12"),""),"")</f>
        <v/>
      </c>
      <c r="O5" s="89"/>
      <c r="P5" s="83" t="str">
        <f t="shared" ref="P5:P33" ca="1" si="12">IFERROR(INDIRECT("個票"&amp;$B5&amp;"！$AP$40"),"")</f>
        <v/>
      </c>
    </row>
    <row r="6" spans="1:16" ht="22.5" customHeight="1">
      <c r="B6" s="78">
        <f t="shared" si="0"/>
        <v>3</v>
      </c>
      <c r="C6" s="79" t="str">
        <f t="shared" ca="1" si="1"/>
        <v/>
      </c>
      <c r="D6" s="79" t="str">
        <f t="shared" ca="1" si="2"/>
        <v/>
      </c>
      <c r="E6" s="79" t="str">
        <f t="shared" ca="1" si="3"/>
        <v/>
      </c>
      <c r="F6" s="79" t="str">
        <f t="shared" ca="1" si="4"/>
        <v/>
      </c>
      <c r="G6" s="80" t="str">
        <f t="shared" ca="1" si="5"/>
        <v/>
      </c>
      <c r="H6" s="80" t="str">
        <f ca="1">IF($P6="申請可",IF(N6&gt;0,交付申請書!$E$11,""),"")</f>
        <v/>
      </c>
      <c r="I6" s="81" t="str">
        <f t="shared" ca="1" si="6"/>
        <v/>
      </c>
      <c r="J6" s="81" t="str">
        <f t="shared" ca="1" si="7"/>
        <v/>
      </c>
      <c r="K6" s="81" t="str">
        <f t="shared" ca="1" si="8"/>
        <v/>
      </c>
      <c r="L6" s="81" t="str">
        <f t="shared" ca="1" si="9"/>
        <v/>
      </c>
      <c r="M6" s="81" t="str">
        <f t="shared" ca="1" si="10"/>
        <v/>
      </c>
      <c r="N6" s="82" t="str">
        <f t="shared" ca="1" si="11"/>
        <v/>
      </c>
      <c r="O6" s="89"/>
      <c r="P6" s="83" t="str">
        <f t="shared" ca="1" si="12"/>
        <v/>
      </c>
    </row>
    <row r="7" spans="1:16" ht="22.5" customHeight="1">
      <c r="B7" s="78">
        <f t="shared" si="0"/>
        <v>4</v>
      </c>
      <c r="C7" s="79" t="str">
        <f t="shared" ca="1" si="1"/>
        <v/>
      </c>
      <c r="D7" s="79" t="str">
        <f t="shared" ca="1" si="2"/>
        <v/>
      </c>
      <c r="E7" s="79" t="str">
        <f t="shared" ca="1" si="3"/>
        <v/>
      </c>
      <c r="F7" s="79" t="str">
        <f t="shared" ca="1" si="4"/>
        <v/>
      </c>
      <c r="G7" s="80" t="str">
        <f t="shared" ca="1" si="5"/>
        <v/>
      </c>
      <c r="H7" s="80" t="str">
        <f ca="1">IF($P7="申請可",IF(N7&gt;0,交付申請書!$E$11,""),"")</f>
        <v/>
      </c>
      <c r="I7" s="81" t="str">
        <f t="shared" ca="1" si="6"/>
        <v/>
      </c>
      <c r="J7" s="81" t="str">
        <f t="shared" ca="1" si="7"/>
        <v/>
      </c>
      <c r="K7" s="81" t="str">
        <f t="shared" ca="1" si="8"/>
        <v/>
      </c>
      <c r="L7" s="81" t="str">
        <f t="shared" ca="1" si="9"/>
        <v/>
      </c>
      <c r="M7" s="81" t="str">
        <f t="shared" ca="1" si="10"/>
        <v/>
      </c>
      <c r="N7" s="82" t="str">
        <f t="shared" ca="1" si="11"/>
        <v/>
      </c>
      <c r="O7" s="89"/>
      <c r="P7" s="83" t="str">
        <f t="shared" ca="1" si="12"/>
        <v/>
      </c>
    </row>
    <row r="8" spans="1:16" ht="22.5" customHeight="1">
      <c r="B8" s="78">
        <f t="shared" si="0"/>
        <v>5</v>
      </c>
      <c r="C8" s="79" t="str">
        <f t="shared" ca="1" si="1"/>
        <v/>
      </c>
      <c r="D8" s="79" t="str">
        <f t="shared" ca="1" si="2"/>
        <v/>
      </c>
      <c r="E8" s="79" t="str">
        <f t="shared" ca="1" si="3"/>
        <v/>
      </c>
      <c r="F8" s="79" t="str">
        <f t="shared" ca="1" si="4"/>
        <v/>
      </c>
      <c r="G8" s="80" t="str">
        <f t="shared" ca="1" si="5"/>
        <v/>
      </c>
      <c r="H8" s="80" t="str">
        <f ca="1">IF($P8="申請可",IF(N8&gt;0,交付申請書!$E$11,""),"")</f>
        <v/>
      </c>
      <c r="I8" s="81" t="str">
        <f t="shared" ca="1" si="6"/>
        <v/>
      </c>
      <c r="J8" s="81" t="str">
        <f t="shared" ca="1" si="7"/>
        <v/>
      </c>
      <c r="K8" s="81" t="str">
        <f t="shared" ca="1" si="8"/>
        <v/>
      </c>
      <c r="L8" s="81" t="str">
        <f t="shared" ca="1" si="9"/>
        <v/>
      </c>
      <c r="M8" s="81" t="str">
        <f t="shared" ca="1" si="10"/>
        <v/>
      </c>
      <c r="N8" s="82" t="str">
        <f t="shared" ca="1" si="11"/>
        <v/>
      </c>
      <c r="O8" s="89"/>
      <c r="P8" s="83" t="str">
        <f t="shared" ca="1" si="12"/>
        <v/>
      </c>
    </row>
    <row r="9" spans="1:16" ht="22.5" customHeight="1">
      <c r="B9" s="78">
        <f t="shared" si="0"/>
        <v>6</v>
      </c>
      <c r="C9" s="79" t="str">
        <f t="shared" ca="1" si="1"/>
        <v/>
      </c>
      <c r="D9" s="79" t="str">
        <f t="shared" ca="1" si="2"/>
        <v/>
      </c>
      <c r="E9" s="79" t="str">
        <f t="shared" ca="1" si="3"/>
        <v/>
      </c>
      <c r="F9" s="79" t="str">
        <f t="shared" ca="1" si="4"/>
        <v/>
      </c>
      <c r="G9" s="80" t="str">
        <f t="shared" ca="1" si="5"/>
        <v/>
      </c>
      <c r="H9" s="80" t="str">
        <f ca="1">IF($P9="申請可",IF(N9&gt;0,交付申請書!$E$11,""),"")</f>
        <v/>
      </c>
      <c r="I9" s="81" t="str">
        <f t="shared" ca="1" si="6"/>
        <v/>
      </c>
      <c r="J9" s="81" t="str">
        <f t="shared" ca="1" si="7"/>
        <v/>
      </c>
      <c r="K9" s="81" t="str">
        <f t="shared" ca="1" si="8"/>
        <v/>
      </c>
      <c r="L9" s="81" t="str">
        <f t="shared" ca="1" si="9"/>
        <v/>
      </c>
      <c r="M9" s="81" t="str">
        <f t="shared" ca="1" si="10"/>
        <v/>
      </c>
      <c r="N9" s="82" t="str">
        <f t="shared" ca="1" si="11"/>
        <v/>
      </c>
      <c r="O9" s="89"/>
      <c r="P9" s="83" t="str">
        <f t="shared" ca="1" si="12"/>
        <v/>
      </c>
    </row>
    <row r="10" spans="1:16" ht="22.5" customHeight="1">
      <c r="B10" s="78">
        <f t="shared" si="0"/>
        <v>7</v>
      </c>
      <c r="C10" s="79" t="str">
        <f t="shared" ca="1" si="1"/>
        <v/>
      </c>
      <c r="D10" s="79" t="str">
        <f t="shared" ca="1" si="2"/>
        <v/>
      </c>
      <c r="E10" s="79" t="str">
        <f t="shared" ca="1" si="3"/>
        <v/>
      </c>
      <c r="F10" s="79" t="str">
        <f t="shared" ca="1" si="4"/>
        <v/>
      </c>
      <c r="G10" s="80" t="str">
        <f t="shared" ca="1" si="5"/>
        <v/>
      </c>
      <c r="H10" s="80" t="str">
        <f ca="1">IF($P10="申請可",IF(N10&gt;0,交付申請書!$E$11,""),"")</f>
        <v/>
      </c>
      <c r="I10" s="81" t="str">
        <f t="shared" ca="1" si="6"/>
        <v/>
      </c>
      <c r="J10" s="81" t="str">
        <f t="shared" ca="1" si="7"/>
        <v/>
      </c>
      <c r="K10" s="81" t="str">
        <f t="shared" ca="1" si="8"/>
        <v/>
      </c>
      <c r="L10" s="81" t="str">
        <f t="shared" ca="1" si="9"/>
        <v/>
      </c>
      <c r="M10" s="81" t="str">
        <f t="shared" ca="1" si="10"/>
        <v/>
      </c>
      <c r="N10" s="82" t="str">
        <f t="shared" ca="1" si="11"/>
        <v/>
      </c>
      <c r="O10" s="89"/>
      <c r="P10" s="83" t="str">
        <f t="shared" ca="1" si="12"/>
        <v/>
      </c>
    </row>
    <row r="11" spans="1:16" ht="22.5" customHeight="1">
      <c r="B11" s="78">
        <f t="shared" si="0"/>
        <v>8</v>
      </c>
      <c r="C11" s="79" t="str">
        <f t="shared" ca="1" si="1"/>
        <v/>
      </c>
      <c r="D11" s="79" t="str">
        <f t="shared" ca="1" si="2"/>
        <v/>
      </c>
      <c r="E11" s="79" t="str">
        <f t="shared" ca="1" si="3"/>
        <v/>
      </c>
      <c r="F11" s="79" t="str">
        <f t="shared" ca="1" si="4"/>
        <v/>
      </c>
      <c r="G11" s="80" t="str">
        <f t="shared" ca="1" si="5"/>
        <v/>
      </c>
      <c r="H11" s="80" t="str">
        <f ca="1">IF($P11="申請可",IF(N11&gt;0,交付申請書!$E$11,""),"")</f>
        <v/>
      </c>
      <c r="I11" s="81" t="str">
        <f t="shared" ca="1" si="6"/>
        <v/>
      </c>
      <c r="J11" s="81" t="str">
        <f t="shared" ca="1" si="7"/>
        <v/>
      </c>
      <c r="K11" s="81" t="str">
        <f t="shared" ca="1" si="8"/>
        <v/>
      </c>
      <c r="L11" s="81" t="str">
        <f t="shared" ca="1" si="9"/>
        <v/>
      </c>
      <c r="M11" s="81" t="str">
        <f t="shared" ca="1" si="10"/>
        <v/>
      </c>
      <c r="N11" s="82" t="str">
        <f t="shared" ca="1" si="11"/>
        <v/>
      </c>
      <c r="O11" s="89"/>
      <c r="P11" s="83" t="str">
        <f t="shared" ca="1" si="12"/>
        <v/>
      </c>
    </row>
    <row r="12" spans="1:16" ht="22.5" customHeight="1">
      <c r="B12" s="78">
        <f t="shared" si="0"/>
        <v>9</v>
      </c>
      <c r="C12" s="79" t="str">
        <f t="shared" ca="1" si="1"/>
        <v/>
      </c>
      <c r="D12" s="79" t="str">
        <f t="shared" ca="1" si="2"/>
        <v/>
      </c>
      <c r="E12" s="79" t="str">
        <f t="shared" ca="1" si="3"/>
        <v/>
      </c>
      <c r="F12" s="79" t="str">
        <f t="shared" ca="1" si="4"/>
        <v/>
      </c>
      <c r="G12" s="80" t="str">
        <f t="shared" ca="1" si="5"/>
        <v/>
      </c>
      <c r="H12" s="80" t="str">
        <f ca="1">IF($P12="申請可",IF(N12&gt;0,交付申請書!$E$11,""),"")</f>
        <v/>
      </c>
      <c r="I12" s="81" t="str">
        <f t="shared" ca="1" si="6"/>
        <v/>
      </c>
      <c r="J12" s="81" t="str">
        <f t="shared" ca="1" si="7"/>
        <v/>
      </c>
      <c r="K12" s="81" t="str">
        <f t="shared" ca="1" si="8"/>
        <v/>
      </c>
      <c r="L12" s="81" t="str">
        <f t="shared" ca="1" si="9"/>
        <v/>
      </c>
      <c r="M12" s="81" t="str">
        <f t="shared" ca="1" si="10"/>
        <v/>
      </c>
      <c r="N12" s="82" t="str">
        <f t="shared" ca="1" si="11"/>
        <v/>
      </c>
      <c r="O12" s="89"/>
      <c r="P12" s="83" t="str">
        <f t="shared" ca="1" si="12"/>
        <v/>
      </c>
    </row>
    <row r="13" spans="1:16" ht="22.5" customHeight="1">
      <c r="B13" s="78">
        <f t="shared" si="0"/>
        <v>10</v>
      </c>
      <c r="C13" s="79" t="str">
        <f t="shared" ca="1" si="1"/>
        <v/>
      </c>
      <c r="D13" s="79" t="str">
        <f t="shared" ca="1" si="2"/>
        <v/>
      </c>
      <c r="E13" s="79" t="str">
        <f t="shared" ca="1" si="3"/>
        <v/>
      </c>
      <c r="F13" s="79" t="str">
        <f t="shared" ca="1" si="4"/>
        <v/>
      </c>
      <c r="G13" s="80" t="str">
        <f t="shared" ca="1" si="5"/>
        <v/>
      </c>
      <c r="H13" s="80" t="str">
        <f ca="1">IF($P13="申請可",IF(N13&gt;0,交付申請書!$E$11,""),"")</f>
        <v/>
      </c>
      <c r="I13" s="81" t="str">
        <f t="shared" ca="1" si="6"/>
        <v/>
      </c>
      <c r="J13" s="81" t="str">
        <f t="shared" ca="1" si="7"/>
        <v/>
      </c>
      <c r="K13" s="81" t="str">
        <f t="shared" ca="1" si="8"/>
        <v/>
      </c>
      <c r="L13" s="81" t="str">
        <f t="shared" ca="1" si="9"/>
        <v/>
      </c>
      <c r="M13" s="81" t="str">
        <f t="shared" ca="1" si="10"/>
        <v/>
      </c>
      <c r="N13" s="82" t="str">
        <f t="shared" ca="1" si="11"/>
        <v/>
      </c>
      <c r="O13" s="89"/>
      <c r="P13" s="83" t="str">
        <f t="shared" ca="1" si="12"/>
        <v/>
      </c>
    </row>
    <row r="14" spans="1:16" ht="22.5" customHeight="1">
      <c r="B14" s="78">
        <f t="shared" si="0"/>
        <v>11</v>
      </c>
      <c r="C14" s="79" t="str">
        <f t="shared" ca="1" si="1"/>
        <v/>
      </c>
      <c r="D14" s="79" t="str">
        <f t="shared" ca="1" si="2"/>
        <v/>
      </c>
      <c r="E14" s="79" t="str">
        <f t="shared" ca="1" si="3"/>
        <v/>
      </c>
      <c r="F14" s="79" t="str">
        <f t="shared" ca="1" si="4"/>
        <v/>
      </c>
      <c r="G14" s="80" t="str">
        <f t="shared" ca="1" si="5"/>
        <v/>
      </c>
      <c r="H14" s="80" t="str">
        <f ca="1">IF($P14="申請可",IF(N14&gt;0,交付申請書!$E$11,""),"")</f>
        <v/>
      </c>
      <c r="I14" s="81" t="str">
        <f t="shared" ca="1" si="6"/>
        <v/>
      </c>
      <c r="J14" s="81" t="str">
        <f t="shared" ca="1" si="7"/>
        <v/>
      </c>
      <c r="K14" s="81" t="str">
        <f t="shared" ca="1" si="8"/>
        <v/>
      </c>
      <c r="L14" s="81" t="str">
        <f t="shared" ca="1" si="9"/>
        <v/>
      </c>
      <c r="M14" s="81" t="str">
        <f t="shared" ca="1" si="10"/>
        <v/>
      </c>
      <c r="N14" s="82" t="str">
        <f t="shared" ca="1" si="11"/>
        <v/>
      </c>
      <c r="O14" s="89"/>
      <c r="P14" s="83" t="str">
        <f t="shared" ca="1" si="12"/>
        <v/>
      </c>
    </row>
    <row r="15" spans="1:16" ht="22.5" customHeight="1">
      <c r="B15" s="78">
        <f t="shared" si="0"/>
        <v>12</v>
      </c>
      <c r="C15" s="79" t="str">
        <f t="shared" ca="1" si="1"/>
        <v/>
      </c>
      <c r="D15" s="79" t="str">
        <f t="shared" ca="1" si="2"/>
        <v/>
      </c>
      <c r="E15" s="79" t="str">
        <f t="shared" ca="1" si="3"/>
        <v/>
      </c>
      <c r="F15" s="79" t="str">
        <f t="shared" ca="1" si="4"/>
        <v/>
      </c>
      <c r="G15" s="80" t="str">
        <f t="shared" ca="1" si="5"/>
        <v/>
      </c>
      <c r="H15" s="80" t="str">
        <f ca="1">IF($P15="申請可",IF(N15&gt;0,交付申請書!$E$11,""),"")</f>
        <v/>
      </c>
      <c r="I15" s="81" t="str">
        <f t="shared" ca="1" si="6"/>
        <v/>
      </c>
      <c r="J15" s="81" t="str">
        <f t="shared" ca="1" si="7"/>
        <v/>
      </c>
      <c r="K15" s="81" t="str">
        <f t="shared" ca="1" si="8"/>
        <v/>
      </c>
      <c r="L15" s="81" t="str">
        <f t="shared" ca="1" si="9"/>
        <v/>
      </c>
      <c r="M15" s="81" t="str">
        <f t="shared" ca="1" si="10"/>
        <v/>
      </c>
      <c r="N15" s="82" t="str">
        <f t="shared" ca="1" si="11"/>
        <v/>
      </c>
      <c r="O15" s="89"/>
      <c r="P15" s="83" t="str">
        <f t="shared" ca="1" si="12"/>
        <v/>
      </c>
    </row>
    <row r="16" spans="1:16" ht="22.5" customHeight="1">
      <c r="B16" s="78">
        <f t="shared" si="0"/>
        <v>13</v>
      </c>
      <c r="C16" s="79" t="str">
        <f t="shared" ca="1" si="1"/>
        <v/>
      </c>
      <c r="D16" s="79" t="str">
        <f t="shared" ca="1" si="2"/>
        <v/>
      </c>
      <c r="E16" s="79" t="str">
        <f t="shared" ca="1" si="3"/>
        <v/>
      </c>
      <c r="F16" s="79" t="str">
        <f t="shared" ca="1" si="4"/>
        <v/>
      </c>
      <c r="G16" s="80" t="str">
        <f t="shared" ca="1" si="5"/>
        <v/>
      </c>
      <c r="H16" s="80" t="str">
        <f ca="1">IF($P16="申請可",IF(N16&gt;0,交付申請書!$E$11,""),"")</f>
        <v/>
      </c>
      <c r="I16" s="81" t="str">
        <f t="shared" ca="1" si="6"/>
        <v/>
      </c>
      <c r="J16" s="81" t="str">
        <f t="shared" ca="1" si="7"/>
        <v/>
      </c>
      <c r="K16" s="81" t="str">
        <f t="shared" ca="1" si="8"/>
        <v/>
      </c>
      <c r="L16" s="81" t="str">
        <f t="shared" ca="1" si="9"/>
        <v/>
      </c>
      <c r="M16" s="81" t="str">
        <f t="shared" ca="1" si="10"/>
        <v/>
      </c>
      <c r="N16" s="82" t="str">
        <f t="shared" ca="1" si="11"/>
        <v/>
      </c>
      <c r="O16" s="89"/>
      <c r="P16" s="83" t="str">
        <f t="shared" ca="1" si="12"/>
        <v/>
      </c>
    </row>
    <row r="17" spans="2:16" ht="22.5" customHeight="1">
      <c r="B17" s="78">
        <f t="shared" si="0"/>
        <v>14</v>
      </c>
      <c r="C17" s="79" t="str">
        <f t="shared" ca="1" si="1"/>
        <v/>
      </c>
      <c r="D17" s="79" t="str">
        <f t="shared" ca="1" si="2"/>
        <v/>
      </c>
      <c r="E17" s="79" t="str">
        <f t="shared" ca="1" si="3"/>
        <v/>
      </c>
      <c r="F17" s="79" t="str">
        <f t="shared" ca="1" si="4"/>
        <v/>
      </c>
      <c r="G17" s="80" t="str">
        <f t="shared" ca="1" si="5"/>
        <v/>
      </c>
      <c r="H17" s="80" t="str">
        <f ca="1">IF($P17="申請可",IF(N17&gt;0,交付申請書!$E$11,""),"")</f>
        <v/>
      </c>
      <c r="I17" s="81" t="str">
        <f t="shared" ca="1" si="6"/>
        <v/>
      </c>
      <c r="J17" s="81" t="str">
        <f t="shared" ca="1" si="7"/>
        <v/>
      </c>
      <c r="K17" s="81" t="str">
        <f t="shared" ca="1" si="8"/>
        <v/>
      </c>
      <c r="L17" s="81" t="str">
        <f t="shared" ca="1" si="9"/>
        <v/>
      </c>
      <c r="M17" s="81" t="str">
        <f t="shared" ca="1" si="10"/>
        <v/>
      </c>
      <c r="N17" s="82" t="str">
        <f t="shared" ca="1" si="11"/>
        <v/>
      </c>
      <c r="O17" s="89"/>
      <c r="P17" s="83" t="str">
        <f t="shared" ca="1" si="12"/>
        <v/>
      </c>
    </row>
    <row r="18" spans="2:16" ht="22.5" customHeight="1">
      <c r="B18" s="78">
        <f t="shared" si="0"/>
        <v>15</v>
      </c>
      <c r="C18" s="79" t="str">
        <f t="shared" ca="1" si="1"/>
        <v/>
      </c>
      <c r="D18" s="79" t="str">
        <f t="shared" ca="1" si="2"/>
        <v/>
      </c>
      <c r="E18" s="79" t="str">
        <f t="shared" ca="1" si="3"/>
        <v/>
      </c>
      <c r="F18" s="79" t="str">
        <f t="shared" ca="1" si="4"/>
        <v/>
      </c>
      <c r="G18" s="80" t="str">
        <f t="shared" ca="1" si="5"/>
        <v/>
      </c>
      <c r="H18" s="80" t="str">
        <f ca="1">IF($P18="申請可",IF(N18&gt;0,交付申請書!$E$11,""),"")</f>
        <v/>
      </c>
      <c r="I18" s="81" t="str">
        <f t="shared" ca="1" si="6"/>
        <v/>
      </c>
      <c r="J18" s="81" t="str">
        <f t="shared" ca="1" si="7"/>
        <v/>
      </c>
      <c r="K18" s="81" t="str">
        <f t="shared" ca="1" si="8"/>
        <v/>
      </c>
      <c r="L18" s="81" t="str">
        <f t="shared" ca="1" si="9"/>
        <v/>
      </c>
      <c r="M18" s="81" t="str">
        <f t="shared" ca="1" si="10"/>
        <v/>
      </c>
      <c r="N18" s="82" t="str">
        <f t="shared" ca="1" si="11"/>
        <v/>
      </c>
      <c r="O18" s="89"/>
      <c r="P18" s="83" t="str">
        <f t="shared" ca="1" si="12"/>
        <v/>
      </c>
    </row>
    <row r="19" spans="2:16" ht="22.5" customHeight="1">
      <c r="B19" s="78">
        <f t="shared" si="0"/>
        <v>16</v>
      </c>
      <c r="C19" s="79" t="str">
        <f t="shared" ca="1" si="1"/>
        <v/>
      </c>
      <c r="D19" s="79" t="str">
        <f t="shared" ca="1" si="2"/>
        <v/>
      </c>
      <c r="E19" s="79" t="str">
        <f t="shared" ca="1" si="3"/>
        <v/>
      </c>
      <c r="F19" s="79" t="str">
        <f t="shared" ca="1" si="4"/>
        <v/>
      </c>
      <c r="G19" s="80" t="str">
        <f t="shared" ca="1" si="5"/>
        <v/>
      </c>
      <c r="H19" s="80" t="str">
        <f ca="1">IF($P19="申請可",IF(N19&gt;0,交付申請書!$E$11,""),"")</f>
        <v/>
      </c>
      <c r="I19" s="81" t="str">
        <f t="shared" ca="1" si="6"/>
        <v/>
      </c>
      <c r="J19" s="81" t="str">
        <f t="shared" ca="1" si="7"/>
        <v/>
      </c>
      <c r="K19" s="81" t="str">
        <f t="shared" ca="1" si="8"/>
        <v/>
      </c>
      <c r="L19" s="81" t="str">
        <f t="shared" ca="1" si="9"/>
        <v/>
      </c>
      <c r="M19" s="81" t="str">
        <f t="shared" ca="1" si="10"/>
        <v/>
      </c>
      <c r="N19" s="82" t="str">
        <f t="shared" ca="1" si="11"/>
        <v/>
      </c>
      <c r="O19" s="89"/>
      <c r="P19" s="83" t="str">
        <f t="shared" ca="1" si="12"/>
        <v/>
      </c>
    </row>
    <row r="20" spans="2:16" ht="22.5" customHeight="1">
      <c r="B20" s="78">
        <f t="shared" si="0"/>
        <v>17</v>
      </c>
      <c r="C20" s="79" t="str">
        <f t="shared" ca="1" si="1"/>
        <v/>
      </c>
      <c r="D20" s="79" t="str">
        <f t="shared" ca="1" si="2"/>
        <v/>
      </c>
      <c r="E20" s="79" t="str">
        <f t="shared" ca="1" si="3"/>
        <v/>
      </c>
      <c r="F20" s="79" t="str">
        <f t="shared" ca="1" si="4"/>
        <v/>
      </c>
      <c r="G20" s="80" t="str">
        <f t="shared" ca="1" si="5"/>
        <v/>
      </c>
      <c r="H20" s="80" t="str">
        <f ca="1">IF($P20="申請可",IF(N20&gt;0,交付申請書!$E$11,""),"")</f>
        <v/>
      </c>
      <c r="I20" s="81" t="str">
        <f t="shared" ca="1" si="6"/>
        <v/>
      </c>
      <c r="J20" s="81" t="str">
        <f t="shared" ca="1" si="7"/>
        <v/>
      </c>
      <c r="K20" s="81" t="str">
        <f t="shared" ca="1" si="8"/>
        <v/>
      </c>
      <c r="L20" s="81" t="str">
        <f t="shared" ca="1" si="9"/>
        <v/>
      </c>
      <c r="M20" s="81" t="str">
        <f t="shared" ca="1" si="10"/>
        <v/>
      </c>
      <c r="N20" s="82" t="str">
        <f t="shared" ca="1" si="11"/>
        <v/>
      </c>
      <c r="O20" s="89"/>
      <c r="P20" s="83" t="str">
        <f t="shared" ca="1" si="12"/>
        <v/>
      </c>
    </row>
    <row r="21" spans="2:16" ht="22.5" customHeight="1">
      <c r="B21" s="78">
        <f t="shared" si="0"/>
        <v>18</v>
      </c>
      <c r="C21" s="79" t="str">
        <f t="shared" ca="1" si="1"/>
        <v/>
      </c>
      <c r="D21" s="79" t="str">
        <f t="shared" ca="1" si="2"/>
        <v/>
      </c>
      <c r="E21" s="79" t="str">
        <f t="shared" ca="1" si="3"/>
        <v/>
      </c>
      <c r="F21" s="79" t="str">
        <f t="shared" ca="1" si="4"/>
        <v/>
      </c>
      <c r="G21" s="80" t="str">
        <f t="shared" ca="1" si="5"/>
        <v/>
      </c>
      <c r="H21" s="80" t="str">
        <f ca="1">IF($P21="申請可",IF(N21&gt;0,交付申請書!$E$11,""),"")</f>
        <v/>
      </c>
      <c r="I21" s="81" t="str">
        <f t="shared" ca="1" si="6"/>
        <v/>
      </c>
      <c r="J21" s="81" t="str">
        <f t="shared" ca="1" si="7"/>
        <v/>
      </c>
      <c r="K21" s="81" t="str">
        <f t="shared" ca="1" si="8"/>
        <v/>
      </c>
      <c r="L21" s="81" t="str">
        <f t="shared" ca="1" si="9"/>
        <v/>
      </c>
      <c r="M21" s="81" t="str">
        <f t="shared" ca="1" si="10"/>
        <v/>
      </c>
      <c r="N21" s="82" t="str">
        <f t="shared" ca="1" si="11"/>
        <v/>
      </c>
      <c r="O21" s="89"/>
      <c r="P21" s="83" t="str">
        <f t="shared" ca="1" si="12"/>
        <v/>
      </c>
    </row>
    <row r="22" spans="2:16" ht="22.5" customHeight="1">
      <c r="B22" s="78">
        <f t="shared" si="0"/>
        <v>19</v>
      </c>
      <c r="C22" s="79" t="str">
        <f t="shared" ca="1" si="1"/>
        <v/>
      </c>
      <c r="D22" s="79" t="str">
        <f t="shared" ca="1" si="2"/>
        <v/>
      </c>
      <c r="E22" s="79" t="str">
        <f t="shared" ca="1" si="3"/>
        <v/>
      </c>
      <c r="F22" s="79" t="str">
        <f t="shared" ca="1" si="4"/>
        <v/>
      </c>
      <c r="G22" s="80" t="str">
        <f t="shared" ca="1" si="5"/>
        <v/>
      </c>
      <c r="H22" s="80" t="str">
        <f ca="1">IF($P22="申請可",IF(N22&gt;0,交付申請書!$E$11,""),"")</f>
        <v/>
      </c>
      <c r="I22" s="81" t="str">
        <f t="shared" ca="1" si="6"/>
        <v/>
      </c>
      <c r="J22" s="81" t="str">
        <f t="shared" ca="1" si="7"/>
        <v/>
      </c>
      <c r="K22" s="81" t="str">
        <f t="shared" ca="1" si="8"/>
        <v/>
      </c>
      <c r="L22" s="81" t="str">
        <f t="shared" ca="1" si="9"/>
        <v/>
      </c>
      <c r="M22" s="81" t="str">
        <f t="shared" ca="1" si="10"/>
        <v/>
      </c>
      <c r="N22" s="82" t="str">
        <f t="shared" ca="1" si="11"/>
        <v/>
      </c>
      <c r="O22" s="89"/>
      <c r="P22" s="83" t="str">
        <f t="shared" ca="1" si="12"/>
        <v/>
      </c>
    </row>
    <row r="23" spans="2:16" ht="22.5" customHeight="1">
      <c r="B23" s="78">
        <f t="shared" si="0"/>
        <v>20</v>
      </c>
      <c r="C23" s="79" t="str">
        <f t="shared" ca="1" si="1"/>
        <v/>
      </c>
      <c r="D23" s="79" t="str">
        <f t="shared" ca="1" si="2"/>
        <v/>
      </c>
      <c r="E23" s="79" t="str">
        <f t="shared" ca="1" si="3"/>
        <v/>
      </c>
      <c r="F23" s="79" t="str">
        <f t="shared" ca="1" si="4"/>
        <v/>
      </c>
      <c r="G23" s="80" t="str">
        <f t="shared" ca="1" si="5"/>
        <v/>
      </c>
      <c r="H23" s="80" t="str">
        <f ca="1">IF($P23="申請可",IF(N23&gt;0,交付申請書!$E$11,""),"")</f>
        <v/>
      </c>
      <c r="I23" s="81" t="str">
        <f t="shared" ca="1" si="6"/>
        <v/>
      </c>
      <c r="J23" s="81" t="str">
        <f t="shared" ca="1" si="7"/>
        <v/>
      </c>
      <c r="K23" s="81" t="str">
        <f t="shared" ca="1" si="8"/>
        <v/>
      </c>
      <c r="L23" s="81" t="str">
        <f t="shared" ca="1" si="9"/>
        <v/>
      </c>
      <c r="M23" s="81" t="str">
        <f t="shared" ca="1" si="10"/>
        <v/>
      </c>
      <c r="N23" s="82" t="str">
        <f t="shared" ca="1" si="11"/>
        <v/>
      </c>
      <c r="O23" s="89"/>
      <c r="P23" s="83" t="str">
        <f t="shared" ca="1" si="12"/>
        <v/>
      </c>
    </row>
    <row r="24" spans="2:16" ht="22.5" customHeight="1">
      <c r="B24" s="78">
        <f t="shared" si="0"/>
        <v>21</v>
      </c>
      <c r="C24" s="79" t="str">
        <f t="shared" ca="1" si="1"/>
        <v/>
      </c>
      <c r="D24" s="79" t="str">
        <f t="shared" ca="1" si="2"/>
        <v/>
      </c>
      <c r="E24" s="79" t="str">
        <f t="shared" ca="1" si="3"/>
        <v/>
      </c>
      <c r="F24" s="79" t="str">
        <f t="shared" ca="1" si="4"/>
        <v/>
      </c>
      <c r="G24" s="80" t="str">
        <f t="shared" ca="1" si="5"/>
        <v/>
      </c>
      <c r="H24" s="80" t="str">
        <f ca="1">IF($P24="申請可",IF(N24&gt;0,交付申請書!$E$11,""),"")</f>
        <v/>
      </c>
      <c r="I24" s="81" t="str">
        <f t="shared" ca="1" si="6"/>
        <v/>
      </c>
      <c r="J24" s="81" t="str">
        <f t="shared" ca="1" si="7"/>
        <v/>
      </c>
      <c r="K24" s="81" t="str">
        <f t="shared" ca="1" si="8"/>
        <v/>
      </c>
      <c r="L24" s="81" t="str">
        <f t="shared" ca="1" si="9"/>
        <v/>
      </c>
      <c r="M24" s="81" t="str">
        <f t="shared" ca="1" si="10"/>
        <v/>
      </c>
      <c r="N24" s="82" t="str">
        <f t="shared" ca="1" si="11"/>
        <v/>
      </c>
      <c r="O24" s="89"/>
      <c r="P24" s="83" t="str">
        <f t="shared" ca="1" si="12"/>
        <v/>
      </c>
    </row>
    <row r="25" spans="2:16" ht="22.5" customHeight="1">
      <c r="B25" s="78">
        <f t="shared" si="0"/>
        <v>22</v>
      </c>
      <c r="C25" s="79" t="str">
        <f t="shared" ca="1" si="1"/>
        <v/>
      </c>
      <c r="D25" s="79" t="str">
        <f t="shared" ca="1" si="2"/>
        <v/>
      </c>
      <c r="E25" s="79" t="str">
        <f t="shared" ca="1" si="3"/>
        <v/>
      </c>
      <c r="F25" s="79" t="str">
        <f t="shared" ca="1" si="4"/>
        <v/>
      </c>
      <c r="G25" s="80" t="str">
        <f t="shared" ca="1" si="5"/>
        <v/>
      </c>
      <c r="H25" s="80" t="str">
        <f ca="1">IF($P25="申請可",IF(N25&gt;0,交付申請書!$E$11,""),"")</f>
        <v/>
      </c>
      <c r="I25" s="81" t="str">
        <f t="shared" ca="1" si="6"/>
        <v/>
      </c>
      <c r="J25" s="81" t="str">
        <f t="shared" ca="1" si="7"/>
        <v/>
      </c>
      <c r="K25" s="81" t="str">
        <f t="shared" ca="1" si="8"/>
        <v/>
      </c>
      <c r="L25" s="81" t="str">
        <f t="shared" ca="1" si="9"/>
        <v/>
      </c>
      <c r="M25" s="81" t="str">
        <f t="shared" ca="1" si="10"/>
        <v/>
      </c>
      <c r="N25" s="82" t="str">
        <f t="shared" ca="1" si="11"/>
        <v/>
      </c>
      <c r="O25" s="89"/>
      <c r="P25" s="83" t="str">
        <f t="shared" ca="1" si="12"/>
        <v/>
      </c>
    </row>
    <row r="26" spans="2:16" ht="22.5" customHeight="1">
      <c r="B26" s="78">
        <f t="shared" si="0"/>
        <v>23</v>
      </c>
      <c r="C26" s="79" t="str">
        <f t="shared" ca="1" si="1"/>
        <v/>
      </c>
      <c r="D26" s="79" t="str">
        <f t="shared" ca="1" si="2"/>
        <v/>
      </c>
      <c r="E26" s="79" t="str">
        <f t="shared" ca="1" si="3"/>
        <v/>
      </c>
      <c r="F26" s="79" t="str">
        <f t="shared" ca="1" si="4"/>
        <v/>
      </c>
      <c r="G26" s="80" t="str">
        <f t="shared" ca="1" si="5"/>
        <v/>
      </c>
      <c r="H26" s="80" t="str">
        <f ca="1">IF($P26="申請可",IF(N26&gt;0,交付申請書!$E$11,""),"")</f>
        <v/>
      </c>
      <c r="I26" s="81" t="str">
        <f t="shared" ca="1" si="6"/>
        <v/>
      </c>
      <c r="J26" s="81" t="str">
        <f t="shared" ca="1" si="7"/>
        <v/>
      </c>
      <c r="K26" s="81" t="str">
        <f t="shared" ca="1" si="8"/>
        <v/>
      </c>
      <c r="L26" s="81" t="str">
        <f t="shared" ca="1" si="9"/>
        <v/>
      </c>
      <c r="M26" s="81" t="str">
        <f t="shared" ca="1" si="10"/>
        <v/>
      </c>
      <c r="N26" s="82" t="str">
        <f t="shared" ca="1" si="11"/>
        <v/>
      </c>
      <c r="O26" s="89"/>
      <c r="P26" s="83" t="str">
        <f t="shared" ca="1" si="12"/>
        <v/>
      </c>
    </row>
    <row r="27" spans="2:16" ht="22.5" customHeight="1">
      <c r="B27" s="78">
        <f t="shared" si="0"/>
        <v>24</v>
      </c>
      <c r="C27" s="79" t="str">
        <f t="shared" ca="1" si="1"/>
        <v/>
      </c>
      <c r="D27" s="79" t="str">
        <f t="shared" ca="1" si="2"/>
        <v/>
      </c>
      <c r="E27" s="79" t="str">
        <f t="shared" ca="1" si="3"/>
        <v/>
      </c>
      <c r="F27" s="79" t="str">
        <f t="shared" ca="1" si="4"/>
        <v/>
      </c>
      <c r="G27" s="80" t="str">
        <f t="shared" ca="1" si="5"/>
        <v/>
      </c>
      <c r="H27" s="80" t="str">
        <f ca="1">IF($P27="申請可",IF(N27&gt;0,交付申請書!$E$11,""),"")</f>
        <v/>
      </c>
      <c r="I27" s="81" t="str">
        <f t="shared" ca="1" si="6"/>
        <v/>
      </c>
      <c r="J27" s="81" t="str">
        <f t="shared" ca="1" si="7"/>
        <v/>
      </c>
      <c r="K27" s="81" t="str">
        <f t="shared" ca="1" si="8"/>
        <v/>
      </c>
      <c r="L27" s="81" t="str">
        <f t="shared" ca="1" si="9"/>
        <v/>
      </c>
      <c r="M27" s="81" t="str">
        <f t="shared" ca="1" si="10"/>
        <v/>
      </c>
      <c r="N27" s="82" t="str">
        <f t="shared" ca="1" si="11"/>
        <v/>
      </c>
      <c r="O27" s="89"/>
      <c r="P27" s="83" t="str">
        <f t="shared" ca="1" si="12"/>
        <v/>
      </c>
    </row>
    <row r="28" spans="2:16" ht="22.5" customHeight="1">
      <c r="B28" s="78">
        <f t="shared" si="0"/>
        <v>25</v>
      </c>
      <c r="C28" s="79" t="str">
        <f t="shared" ca="1" si="1"/>
        <v/>
      </c>
      <c r="D28" s="79" t="str">
        <f t="shared" ca="1" si="2"/>
        <v/>
      </c>
      <c r="E28" s="79" t="str">
        <f t="shared" ca="1" si="3"/>
        <v/>
      </c>
      <c r="F28" s="79" t="str">
        <f t="shared" ca="1" si="4"/>
        <v/>
      </c>
      <c r="G28" s="80" t="str">
        <f t="shared" ca="1" si="5"/>
        <v/>
      </c>
      <c r="H28" s="80" t="str">
        <f ca="1">IF($P28="申請可",IF(N28&gt;0,交付申請書!$E$11,""),"")</f>
        <v/>
      </c>
      <c r="I28" s="81" t="str">
        <f t="shared" ca="1" si="6"/>
        <v/>
      </c>
      <c r="J28" s="81" t="str">
        <f t="shared" ca="1" si="7"/>
        <v/>
      </c>
      <c r="K28" s="81" t="str">
        <f t="shared" ca="1" si="8"/>
        <v/>
      </c>
      <c r="L28" s="81" t="str">
        <f t="shared" ca="1" si="9"/>
        <v/>
      </c>
      <c r="M28" s="81" t="str">
        <f t="shared" ca="1" si="10"/>
        <v/>
      </c>
      <c r="N28" s="82" t="str">
        <f t="shared" ca="1" si="11"/>
        <v/>
      </c>
      <c r="O28" s="89"/>
      <c r="P28" s="83" t="str">
        <f t="shared" ca="1" si="12"/>
        <v/>
      </c>
    </row>
    <row r="29" spans="2:16" ht="22.5" customHeight="1">
      <c r="B29" s="78">
        <f t="shared" si="0"/>
        <v>26</v>
      </c>
      <c r="C29" s="79" t="str">
        <f t="shared" ca="1" si="1"/>
        <v/>
      </c>
      <c r="D29" s="79" t="str">
        <f t="shared" ca="1" si="2"/>
        <v/>
      </c>
      <c r="E29" s="79" t="str">
        <f t="shared" ca="1" si="3"/>
        <v/>
      </c>
      <c r="F29" s="79" t="str">
        <f t="shared" ca="1" si="4"/>
        <v/>
      </c>
      <c r="G29" s="80" t="str">
        <f t="shared" ca="1" si="5"/>
        <v/>
      </c>
      <c r="H29" s="80" t="str">
        <f ca="1">IF($P29="申請可",IF(N29&gt;0,交付申請書!$E$11,""),"")</f>
        <v/>
      </c>
      <c r="I29" s="81" t="str">
        <f t="shared" ca="1" si="6"/>
        <v/>
      </c>
      <c r="J29" s="81" t="str">
        <f t="shared" ca="1" si="7"/>
        <v/>
      </c>
      <c r="K29" s="81" t="str">
        <f t="shared" ca="1" si="8"/>
        <v/>
      </c>
      <c r="L29" s="81" t="str">
        <f t="shared" ca="1" si="9"/>
        <v/>
      </c>
      <c r="M29" s="81" t="str">
        <f t="shared" ca="1" si="10"/>
        <v/>
      </c>
      <c r="N29" s="82" t="str">
        <f t="shared" ca="1" si="11"/>
        <v/>
      </c>
      <c r="O29" s="89"/>
      <c r="P29" s="83" t="str">
        <f t="shared" ca="1" si="12"/>
        <v/>
      </c>
    </row>
    <row r="30" spans="2:16" ht="22.5" customHeight="1">
      <c r="B30" s="78">
        <f t="shared" si="0"/>
        <v>27</v>
      </c>
      <c r="C30" s="79" t="str">
        <f t="shared" ca="1" si="1"/>
        <v/>
      </c>
      <c r="D30" s="79" t="str">
        <f t="shared" ca="1" si="2"/>
        <v/>
      </c>
      <c r="E30" s="79" t="str">
        <f t="shared" ca="1" si="3"/>
        <v/>
      </c>
      <c r="F30" s="79" t="str">
        <f t="shared" ca="1" si="4"/>
        <v/>
      </c>
      <c r="G30" s="80" t="str">
        <f t="shared" ca="1" si="5"/>
        <v/>
      </c>
      <c r="H30" s="80" t="str">
        <f ca="1">IF($P30="申請可",IF(N30&gt;0,交付申請書!$E$11,""),"")</f>
        <v/>
      </c>
      <c r="I30" s="81" t="str">
        <f t="shared" ca="1" si="6"/>
        <v/>
      </c>
      <c r="J30" s="81" t="str">
        <f t="shared" ca="1" si="7"/>
        <v/>
      </c>
      <c r="K30" s="81" t="str">
        <f t="shared" ca="1" si="8"/>
        <v/>
      </c>
      <c r="L30" s="81" t="str">
        <f t="shared" ca="1" si="9"/>
        <v/>
      </c>
      <c r="M30" s="81" t="str">
        <f t="shared" ca="1" si="10"/>
        <v/>
      </c>
      <c r="N30" s="82" t="str">
        <f t="shared" ca="1" si="11"/>
        <v/>
      </c>
      <c r="O30" s="89"/>
      <c r="P30" s="83" t="str">
        <f t="shared" ca="1" si="12"/>
        <v/>
      </c>
    </row>
    <row r="31" spans="2:16" ht="22.5" customHeight="1">
      <c r="B31" s="78">
        <f t="shared" si="0"/>
        <v>28</v>
      </c>
      <c r="C31" s="79" t="str">
        <f t="shared" ca="1" si="1"/>
        <v/>
      </c>
      <c r="D31" s="79" t="str">
        <f t="shared" ca="1" si="2"/>
        <v/>
      </c>
      <c r="E31" s="79" t="str">
        <f t="shared" ca="1" si="3"/>
        <v/>
      </c>
      <c r="F31" s="79" t="str">
        <f t="shared" ca="1" si="4"/>
        <v/>
      </c>
      <c r="G31" s="80" t="str">
        <f t="shared" ca="1" si="5"/>
        <v/>
      </c>
      <c r="H31" s="80" t="str">
        <f ca="1">IF($P31="申請可",IF(N31&gt;0,交付申請書!$E$11,""),"")</f>
        <v/>
      </c>
      <c r="I31" s="81" t="str">
        <f t="shared" ca="1" si="6"/>
        <v/>
      </c>
      <c r="J31" s="81" t="str">
        <f t="shared" ca="1" si="7"/>
        <v/>
      </c>
      <c r="K31" s="81" t="str">
        <f t="shared" ca="1" si="8"/>
        <v/>
      </c>
      <c r="L31" s="81" t="str">
        <f t="shared" ca="1" si="9"/>
        <v/>
      </c>
      <c r="M31" s="81" t="str">
        <f t="shared" ca="1" si="10"/>
        <v/>
      </c>
      <c r="N31" s="82" t="str">
        <f t="shared" ca="1" si="11"/>
        <v/>
      </c>
      <c r="O31" s="89"/>
      <c r="P31" s="83" t="str">
        <f t="shared" ca="1" si="12"/>
        <v/>
      </c>
    </row>
    <row r="32" spans="2:16" ht="22.5" customHeight="1">
      <c r="B32" s="78">
        <f t="shared" si="0"/>
        <v>29</v>
      </c>
      <c r="C32" s="79" t="str">
        <f t="shared" ca="1" si="1"/>
        <v/>
      </c>
      <c r="D32" s="79" t="str">
        <f t="shared" ca="1" si="2"/>
        <v/>
      </c>
      <c r="E32" s="79" t="str">
        <f t="shared" ca="1" si="3"/>
        <v/>
      </c>
      <c r="F32" s="79" t="str">
        <f t="shared" ca="1" si="4"/>
        <v/>
      </c>
      <c r="G32" s="80" t="str">
        <f t="shared" ca="1" si="5"/>
        <v/>
      </c>
      <c r="H32" s="80" t="str">
        <f ca="1">IF($P32="申請可",IF(N32&gt;0,交付申請書!$E$11,""),"")</f>
        <v/>
      </c>
      <c r="I32" s="81" t="str">
        <f t="shared" ca="1" si="6"/>
        <v/>
      </c>
      <c r="J32" s="81" t="str">
        <f t="shared" ca="1" si="7"/>
        <v/>
      </c>
      <c r="K32" s="81" t="str">
        <f t="shared" ca="1" si="8"/>
        <v/>
      </c>
      <c r="L32" s="81" t="str">
        <f t="shared" ca="1" si="9"/>
        <v/>
      </c>
      <c r="M32" s="81" t="str">
        <f t="shared" ca="1" si="10"/>
        <v/>
      </c>
      <c r="N32" s="82" t="str">
        <f t="shared" ca="1" si="11"/>
        <v/>
      </c>
      <c r="O32" s="89"/>
      <c r="P32" s="83" t="str">
        <f t="shared" ca="1" si="12"/>
        <v/>
      </c>
    </row>
    <row r="33" spans="2:16" ht="22.5" customHeight="1">
      <c r="B33" s="78">
        <f t="shared" si="0"/>
        <v>30</v>
      </c>
      <c r="C33" s="79" t="str">
        <f t="shared" ca="1" si="1"/>
        <v/>
      </c>
      <c r="D33" s="79" t="str">
        <f t="shared" ca="1" si="2"/>
        <v/>
      </c>
      <c r="E33" s="79" t="str">
        <f t="shared" ca="1" si="3"/>
        <v/>
      </c>
      <c r="F33" s="79" t="str">
        <f t="shared" ca="1" si="4"/>
        <v/>
      </c>
      <c r="G33" s="80" t="str">
        <f t="shared" ca="1" si="5"/>
        <v/>
      </c>
      <c r="H33" s="80" t="str">
        <f ca="1">IF($P33="申請可",IF(N33&gt;0,交付申請書!$E$11,""),"")</f>
        <v/>
      </c>
      <c r="I33" s="81" t="str">
        <f t="shared" ca="1" si="6"/>
        <v/>
      </c>
      <c r="J33" s="81" t="str">
        <f t="shared" ca="1" si="7"/>
        <v/>
      </c>
      <c r="K33" s="81" t="str">
        <f t="shared" ca="1" si="8"/>
        <v/>
      </c>
      <c r="L33" s="81" t="str">
        <f t="shared" ca="1" si="9"/>
        <v/>
      </c>
      <c r="M33" s="81" t="str">
        <f t="shared" ca="1" si="10"/>
        <v/>
      </c>
      <c r="N33" s="82" t="str">
        <f t="shared" ca="1" si="11"/>
        <v/>
      </c>
      <c r="O33" s="89"/>
      <c r="P33" s="83" t="str">
        <f t="shared" ca="1" si="12"/>
        <v/>
      </c>
    </row>
  </sheetData>
  <mergeCells count="1">
    <mergeCell ref="N1:O1"/>
  </mergeCells>
  <phoneticPr fontId="3"/>
  <conditionalFormatting sqref="N1:O1">
    <cfRule type="cellIs" dxfId="0" priority="1" operator="equal">
      <formula>0</formula>
    </cfRule>
  </conditionalFormatting>
  <dataValidations count="1">
    <dataValidation type="list" allowBlank="1" showInputMessage="1" showErrorMessage="1" sqref="O4:O33">
      <formula1>"可, "</formula1>
    </dataValidation>
  </dataValidations>
  <pageMargins left="0.19685039370078741" right="0.19685039370078741" top="0.39370078740157483" bottom="0.39370078740157483" header="0" footer="0"/>
  <pageSetup paperSize="9" scale="46" fitToHeight="0" orientation="portrait" horizontalDpi="4294967294"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7</vt:i4>
      </vt:variant>
    </vt:vector>
  </HeadingPairs>
  <TitlesOfParts>
    <vt:vector size="13" baseType="lpstr">
      <vt:lpstr>（はじめにお読みください）本申請書の使い方</vt:lpstr>
      <vt:lpstr>交付申請書</vt:lpstr>
      <vt:lpstr>個票1</vt:lpstr>
      <vt:lpstr>誓約書</vt:lpstr>
      <vt:lpstr>請求書 </vt:lpstr>
      <vt:lpstr>（提出不要）申請額一覧</vt:lpstr>
      <vt:lpstr>'（はじめにお読みください）本申請書の使い方'!Print_Area</vt:lpstr>
      <vt:lpstr>'（提出不要）申請額一覧'!Print_Area</vt:lpstr>
      <vt:lpstr>個票1!Print_Area</vt:lpstr>
      <vt:lpstr>交付申請書!Print_Area</vt:lpstr>
      <vt:lpstr>'請求書 '!Print_Area</vt:lpstr>
      <vt:lpstr>'（提出不要）申請額一覧'!Print_Titles</vt:lpstr>
      <vt:lpstr>交付申請書!Print_Titles</vt:lpstr>
    </vt:vector>
  </TitlesOfParts>
  <Company>TAIMS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鈴鹿市</cp:lastModifiedBy>
  <cp:lastPrinted>2025-03-19T03:41:55Z</cp:lastPrinted>
  <dcterms:created xsi:type="dcterms:W3CDTF">2018-06-19T01:27:02Z</dcterms:created>
  <dcterms:modified xsi:type="dcterms:W3CDTF">2025-04-02T06:21:16Z</dcterms:modified>
</cp:coreProperties>
</file>